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55" windowHeight="8475" tabRatio="595" activeTab="5"/>
  </bookViews>
  <sheets>
    <sheet name="80101" sheetId="1" r:id="rId1"/>
    <sheet name="80103" sheetId="2" r:id="rId2"/>
    <sheet name="80110" sheetId="3" r:id="rId3"/>
    <sheet name="85401,85415,92605" sheetId="4" r:id="rId4"/>
    <sheet name="80104,80113,80114" sheetId="5" r:id="rId5"/>
    <sheet name="80146,80195" sheetId="6" r:id="rId6"/>
  </sheets>
  <definedNames>
    <definedName name="_xlnm.Print_Area" localSheetId="0">'80101'!$A$1:$AJ$37</definedName>
    <definedName name="_xlnm.Print_Area" localSheetId="1">'80103'!$A$1:$AF$32</definedName>
    <definedName name="_xlnm.Print_Area" localSheetId="2">'80110'!$A$1:$AL$31</definedName>
    <definedName name="_xlnm.Print_Area" localSheetId="5">'80146,80195'!$A$1:$P$89</definedName>
    <definedName name="_xlnm.Print_Area" localSheetId="3">'85401,85415,92605'!$A$1:$AM$65</definedName>
  </definedNames>
  <calcPr fullCalcOnLoad="1"/>
</workbook>
</file>

<file path=xl/sharedStrings.xml><?xml version="1.0" encoding="utf-8"?>
<sst xmlns="http://schemas.openxmlformats.org/spreadsheetml/2006/main" count="421" uniqueCount="42">
  <si>
    <t>§</t>
  </si>
  <si>
    <t>Plan</t>
  </si>
  <si>
    <t>Wykonanie</t>
  </si>
  <si>
    <t>%</t>
  </si>
  <si>
    <t>O g ó ł e m</t>
  </si>
  <si>
    <t>PSP Myszyniec Stary</t>
  </si>
  <si>
    <t>PSP Białusny Lasek</t>
  </si>
  <si>
    <t>PSP Cięćk</t>
  </si>
  <si>
    <t>PSP Olszyny</t>
  </si>
  <si>
    <t>PSP Wydmusy</t>
  </si>
  <si>
    <t>PSP P Zalesie</t>
  </si>
  <si>
    <t>PSP Pełty</t>
  </si>
  <si>
    <t xml:space="preserve">Realizacja wydatków </t>
  </si>
  <si>
    <t>DZIAŁ 801  -  OŚWIATA  I  WYCHOWANIE</t>
  </si>
  <si>
    <t>Rozdział 80101 - Szkoły  podstawowe</t>
  </si>
  <si>
    <t>R-m:</t>
  </si>
  <si>
    <t>ZS Wolkowe</t>
  </si>
  <si>
    <t>ZS Wykrot</t>
  </si>
  <si>
    <t>ZS Myszyniec</t>
  </si>
  <si>
    <t>PSP Krysiaki</t>
  </si>
  <si>
    <t>Rozdział 80103 - Oddziały przedszkolne w szkołach podstawowych</t>
  </si>
  <si>
    <t>Rozdział   85401  -    Świetlice szkolne</t>
  </si>
  <si>
    <t>GAPO Myszyniec</t>
  </si>
  <si>
    <t>Rozdział 80104 -  Przedszkola</t>
  </si>
  <si>
    <t>Samorządowe Przedszkole w Myszyńcu</t>
  </si>
  <si>
    <t>Rozdział 80113  -  Dowożenie uczniów do szkół</t>
  </si>
  <si>
    <t>Rozdział 80114  -  Zespoły obsługi ekonomiczo-administracyjnej szkół</t>
  </si>
  <si>
    <t>Rozdział 80146 - Dokształcanie i doskonalenie nauczycieli</t>
  </si>
  <si>
    <t>SAP Myszyniec</t>
  </si>
  <si>
    <t>Rozdział 80195 - Pozostała działalność</t>
  </si>
  <si>
    <t xml:space="preserve">DZIAŁ  854    EDUKACYJNA  OPIEKA  WYCHOWAWCZA </t>
  </si>
  <si>
    <t>DZIAŁ  926  KULTURA  FIZYCZNA  I  SPORT</t>
  </si>
  <si>
    <t>Rozdział  92505  - Zadania w zakresie kultury fizycznej i sportu</t>
  </si>
  <si>
    <t>Rozdział   80110  -    Gimnazja</t>
  </si>
  <si>
    <t>ZS  Myszyniec</t>
  </si>
  <si>
    <t>Rozdział   85415  -    Pomoc materialna dla uczniów</t>
  </si>
  <si>
    <t>PSP Zalesie</t>
  </si>
  <si>
    <t xml:space="preserve"> w poszczególnych placówkach oświatowych z terenu gminy Myszyniec za I półrocze  2011 roku</t>
  </si>
  <si>
    <t xml:space="preserve">Załącznik Nr 8 </t>
  </si>
  <si>
    <t xml:space="preserve">Burmistrza Myszyńca </t>
  </si>
  <si>
    <t>do Zarządzenia Nr 34/11</t>
  </si>
  <si>
    <t>z dn. 30.08.2011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</si>
</sst>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\ _z_ł_-;\-* #,##0.0\ _z_ł_-;_-* &quot;-&quot;?\ _z_ł_-;_-@_-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6"/>
      <name val="Arial"/>
      <family val="0"/>
    </font>
    <font>
      <b/>
      <i/>
      <sz val="11"/>
      <name val="Times New Roman"/>
      <family val="1"/>
    </font>
    <font>
      <i/>
      <sz val="10"/>
      <name val="Arial"/>
      <family val="0"/>
    </font>
    <font>
      <b/>
      <sz val="13"/>
      <name val="Times New Roman"/>
      <family val="1"/>
    </font>
    <font>
      <sz val="13"/>
      <name val="Arial"/>
      <family val="0"/>
    </font>
    <font>
      <sz val="13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0" fontId="1" fillId="0" borderId="0" xfId="0" applyNumberFormat="1" applyFont="1" applyAlignment="1">
      <alignment/>
    </xf>
    <xf numFmtId="10" fontId="2" fillId="0" borderId="10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/>
    </xf>
    <xf numFmtId="10" fontId="0" fillId="0" borderId="0" xfId="0" applyNumberFormat="1" applyAlignment="1">
      <alignment/>
    </xf>
    <xf numFmtId="43" fontId="2" fillId="0" borderId="10" xfId="0" applyNumberFormat="1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Border="1" applyAlignment="1">
      <alignment horizontal="left" vertical="top" wrapText="1"/>
    </xf>
    <xf numFmtId="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10" fontId="1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10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3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10" fontId="2" fillId="0" borderId="13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43" fontId="1" fillId="0" borderId="14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3" fontId="14" fillId="0" borderId="10" xfId="0" applyNumberFormat="1" applyFont="1" applyBorder="1" applyAlignment="1">
      <alignment horizontal="center"/>
    </xf>
    <xf numFmtId="43" fontId="14" fillId="0" borderId="11" xfId="0" applyNumberFormat="1" applyFont="1" applyBorder="1" applyAlignment="1">
      <alignment/>
    </xf>
    <xf numFmtId="43" fontId="14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zoomScaleSheetLayoutView="75" zoomScalePageLayoutView="0" workbookViewId="0" topLeftCell="A14">
      <selection activeCell="F5" sqref="F5"/>
    </sheetView>
  </sheetViews>
  <sheetFormatPr defaultColWidth="9.140625" defaultRowHeight="12.75"/>
  <cols>
    <col min="1" max="1" width="7.7109375" style="4" customWidth="1"/>
    <col min="2" max="2" width="14.57421875" style="0" customWidth="1"/>
    <col min="3" max="3" width="14.7109375" style="0" bestFit="1" customWidth="1"/>
    <col min="4" max="4" width="9.57421875" style="12" bestFit="1" customWidth="1"/>
    <col min="5" max="6" width="13.7109375" style="0" customWidth="1"/>
    <col min="7" max="7" width="9.7109375" style="12" bestFit="1" customWidth="1"/>
    <col min="8" max="9" width="12.7109375" style="0" customWidth="1"/>
    <col min="10" max="10" width="10.421875" style="12" bestFit="1" customWidth="1"/>
    <col min="11" max="12" width="12.7109375" style="0" customWidth="1"/>
    <col min="13" max="13" width="11.421875" style="12" customWidth="1"/>
    <col min="14" max="14" width="8.140625" style="12" customWidth="1"/>
    <col min="15" max="16" width="12.7109375" style="0" customWidth="1"/>
    <col min="17" max="17" width="10.28125" style="12" bestFit="1" customWidth="1"/>
    <col min="18" max="19" width="12.7109375" style="0" customWidth="1"/>
    <col min="20" max="20" width="9.7109375" style="12" bestFit="1" customWidth="1"/>
    <col min="21" max="22" width="12.7109375" style="0" customWidth="1"/>
    <col min="23" max="23" width="9.7109375" style="12" bestFit="1" customWidth="1"/>
    <col min="24" max="25" width="13.28125" style="0" bestFit="1" customWidth="1"/>
    <col min="26" max="26" width="11.00390625" style="12" bestFit="1" customWidth="1"/>
    <col min="27" max="27" width="11.00390625" style="12" customWidth="1"/>
    <col min="28" max="29" width="13.28125" style="0" bestFit="1" customWidth="1"/>
    <col min="30" max="30" width="10.421875" style="12" bestFit="1" customWidth="1"/>
    <col min="31" max="31" width="15.00390625" style="0" bestFit="1" customWidth="1"/>
    <col min="32" max="32" width="14.8515625" style="0" bestFit="1" customWidth="1"/>
    <col min="33" max="33" width="11.28125" style="12" bestFit="1" customWidth="1"/>
    <col min="34" max="34" width="12.28125" style="0" bestFit="1" customWidth="1"/>
    <col min="35" max="35" width="12.8515625" style="0" customWidth="1"/>
    <col min="36" max="36" width="11.57421875" style="0" customWidth="1"/>
    <col min="37" max="37" width="9.28125" style="0" bestFit="1" customWidth="1"/>
  </cols>
  <sheetData>
    <row r="1" spans="10:13" ht="12.75" customHeight="1">
      <c r="J1" s="88" t="s">
        <v>38</v>
      </c>
      <c r="K1" s="88"/>
      <c r="L1" s="87"/>
      <c r="M1" s="87"/>
    </row>
    <row r="2" spans="10:13" ht="12.75" customHeight="1">
      <c r="J2" s="88" t="s">
        <v>40</v>
      </c>
      <c r="K2" s="88"/>
      <c r="L2" s="74"/>
      <c r="M2" s="74"/>
    </row>
    <row r="3" spans="10:13" ht="12.75" customHeight="1">
      <c r="J3" s="88" t="s">
        <v>39</v>
      </c>
      <c r="K3" s="88"/>
      <c r="L3" s="74"/>
      <c r="M3" s="74"/>
    </row>
    <row r="4" spans="10:13" ht="12.75" customHeight="1">
      <c r="J4" s="88" t="s">
        <v>41</v>
      </c>
      <c r="K4" s="88"/>
      <c r="L4" s="74"/>
      <c r="M4" s="74"/>
    </row>
    <row r="5" spans="2:33" s="28" customFormat="1" ht="20.25">
      <c r="B5" s="40"/>
      <c r="C5" s="40"/>
      <c r="D5" s="40"/>
      <c r="E5" s="40"/>
      <c r="F5" s="40" t="s">
        <v>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T5" s="29"/>
      <c r="W5" s="29"/>
      <c r="Z5" s="29"/>
      <c r="AA5" s="29"/>
      <c r="AD5" s="29"/>
      <c r="AG5" s="29"/>
    </row>
    <row r="6" spans="1:33" s="28" customFormat="1" ht="20.25">
      <c r="A6" s="77" t="s">
        <v>37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40"/>
      <c r="O6" s="40"/>
      <c r="P6" s="40"/>
      <c r="Q6" s="40"/>
      <c r="T6" s="29"/>
      <c r="W6" s="29"/>
      <c r="Z6" s="29"/>
      <c r="AA6" s="29"/>
      <c r="AD6" s="29"/>
      <c r="AG6" s="29"/>
    </row>
    <row r="7" spans="1:33" s="1" customFormat="1" ht="21.75" customHeight="1">
      <c r="A7" s="76" t="s">
        <v>13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31"/>
      <c r="O7" s="31"/>
      <c r="P7" s="31"/>
      <c r="Q7" s="31"/>
      <c r="T7" s="9"/>
      <c r="W7" s="9"/>
      <c r="Z7" s="9"/>
      <c r="AA7" s="9"/>
      <c r="AD7" s="9"/>
      <c r="AG7" s="9"/>
    </row>
    <row r="8" spans="1:33" s="1" customFormat="1" ht="18.75" customHeight="1">
      <c r="A8" s="78" t="s">
        <v>14</v>
      </c>
      <c r="B8" s="78"/>
      <c r="C8" s="78"/>
      <c r="D8" s="78"/>
      <c r="E8" s="78"/>
      <c r="F8" s="78"/>
      <c r="G8" s="78"/>
      <c r="H8" s="41"/>
      <c r="I8" s="41"/>
      <c r="J8" s="42"/>
      <c r="K8" s="41"/>
      <c r="L8" s="41"/>
      <c r="M8" s="42"/>
      <c r="N8" s="78" t="s">
        <v>14</v>
      </c>
      <c r="O8" s="78"/>
      <c r="P8" s="78"/>
      <c r="Q8" s="78"/>
      <c r="R8" s="78"/>
      <c r="S8" s="78"/>
      <c r="T8" s="78"/>
      <c r="W8" s="9"/>
      <c r="X8" s="49"/>
      <c r="Y8" s="49"/>
      <c r="Z8" s="49"/>
      <c r="AA8" s="49"/>
      <c r="AB8" s="78" t="s">
        <v>14</v>
      </c>
      <c r="AC8" s="78"/>
      <c r="AD8" s="78"/>
      <c r="AE8" s="78"/>
      <c r="AG8" s="9"/>
    </row>
    <row r="9" spans="1:33" s="1" customFormat="1" ht="12.75">
      <c r="A9" s="5"/>
      <c r="D9" s="9"/>
      <c r="G9" s="9"/>
      <c r="J9" s="9"/>
      <c r="M9" s="9"/>
      <c r="N9" s="9"/>
      <c r="Q9" s="9"/>
      <c r="T9" s="9"/>
      <c r="W9" s="9"/>
      <c r="Z9" s="9"/>
      <c r="AA9" s="9"/>
      <c r="AD9" s="9"/>
      <c r="AG9" s="9"/>
    </row>
    <row r="10" spans="1:36" s="3" customFormat="1" ht="13.5">
      <c r="A10" s="79" t="s">
        <v>0</v>
      </c>
      <c r="B10" s="75" t="s">
        <v>4</v>
      </c>
      <c r="C10" s="75"/>
      <c r="D10" s="75"/>
      <c r="E10" s="75" t="s">
        <v>19</v>
      </c>
      <c r="F10" s="75"/>
      <c r="G10" s="75"/>
      <c r="H10" s="75" t="s">
        <v>5</v>
      </c>
      <c r="I10" s="75"/>
      <c r="J10" s="75"/>
      <c r="K10" s="75" t="s">
        <v>6</v>
      </c>
      <c r="L10" s="75"/>
      <c r="M10" s="75"/>
      <c r="N10" s="79" t="s">
        <v>0</v>
      </c>
      <c r="O10" s="75" t="s">
        <v>8</v>
      </c>
      <c r="P10" s="75"/>
      <c r="Q10" s="75"/>
      <c r="R10" s="75" t="s">
        <v>9</v>
      </c>
      <c r="S10" s="75"/>
      <c r="T10" s="75"/>
      <c r="U10" s="75" t="s">
        <v>10</v>
      </c>
      <c r="V10" s="75"/>
      <c r="W10" s="75"/>
      <c r="X10" s="75" t="s">
        <v>16</v>
      </c>
      <c r="Y10" s="75"/>
      <c r="Z10" s="75"/>
      <c r="AA10" s="79" t="s">
        <v>0</v>
      </c>
      <c r="AB10" s="75" t="s">
        <v>17</v>
      </c>
      <c r="AC10" s="75"/>
      <c r="AD10" s="75"/>
      <c r="AE10" s="75" t="s">
        <v>18</v>
      </c>
      <c r="AF10" s="75"/>
      <c r="AG10" s="75"/>
      <c r="AH10" s="75" t="s">
        <v>22</v>
      </c>
      <c r="AI10" s="75"/>
      <c r="AJ10" s="75"/>
    </row>
    <row r="11" spans="1:36" s="2" customFormat="1" ht="12.75" customHeight="1">
      <c r="A11" s="79"/>
      <c r="B11" s="6" t="s">
        <v>1</v>
      </c>
      <c r="C11" s="6" t="s">
        <v>2</v>
      </c>
      <c r="D11" s="10" t="s">
        <v>3</v>
      </c>
      <c r="E11" s="6" t="s">
        <v>1</v>
      </c>
      <c r="F11" s="6" t="s">
        <v>2</v>
      </c>
      <c r="G11" s="10" t="s">
        <v>3</v>
      </c>
      <c r="H11" s="6" t="s">
        <v>1</v>
      </c>
      <c r="I11" s="6" t="s">
        <v>2</v>
      </c>
      <c r="J11" s="10" t="s">
        <v>3</v>
      </c>
      <c r="K11" s="6" t="s">
        <v>1</v>
      </c>
      <c r="L11" s="6" t="s">
        <v>2</v>
      </c>
      <c r="M11" s="10" t="s">
        <v>3</v>
      </c>
      <c r="N11" s="79"/>
      <c r="O11" s="6" t="s">
        <v>1</v>
      </c>
      <c r="P11" s="6" t="s">
        <v>2</v>
      </c>
      <c r="Q11" s="10" t="s">
        <v>3</v>
      </c>
      <c r="R11" s="6" t="s">
        <v>1</v>
      </c>
      <c r="S11" s="6" t="s">
        <v>2</v>
      </c>
      <c r="T11" s="10" t="s">
        <v>3</v>
      </c>
      <c r="U11" s="6" t="s">
        <v>1</v>
      </c>
      <c r="V11" s="6" t="s">
        <v>2</v>
      </c>
      <c r="W11" s="10" t="s">
        <v>3</v>
      </c>
      <c r="X11" s="6" t="s">
        <v>1</v>
      </c>
      <c r="Y11" s="6" t="s">
        <v>2</v>
      </c>
      <c r="Z11" s="10" t="s">
        <v>3</v>
      </c>
      <c r="AA11" s="79"/>
      <c r="AB11" s="6" t="s">
        <v>1</v>
      </c>
      <c r="AC11" s="6" t="s">
        <v>2</v>
      </c>
      <c r="AD11" s="10" t="s">
        <v>3</v>
      </c>
      <c r="AE11" s="6" t="s">
        <v>1</v>
      </c>
      <c r="AF11" s="6" t="s">
        <v>2</v>
      </c>
      <c r="AG11" s="10" t="s">
        <v>3</v>
      </c>
      <c r="AH11" s="6" t="s">
        <v>1</v>
      </c>
      <c r="AI11" s="6" t="s">
        <v>2</v>
      </c>
      <c r="AJ11" s="10" t="s">
        <v>3</v>
      </c>
    </row>
    <row r="12" spans="1:36" s="1" customFormat="1" ht="12.75">
      <c r="A12" s="7"/>
      <c r="B12" s="8"/>
      <c r="C12" s="8"/>
      <c r="D12" s="11"/>
      <c r="E12" s="8"/>
      <c r="F12" s="8"/>
      <c r="G12" s="11"/>
      <c r="H12" s="8"/>
      <c r="I12" s="8"/>
      <c r="J12" s="11"/>
      <c r="K12" s="8"/>
      <c r="L12" s="8"/>
      <c r="M12" s="11"/>
      <c r="N12" s="8"/>
      <c r="O12" s="8"/>
      <c r="P12" s="8"/>
      <c r="Q12" s="11"/>
      <c r="R12" s="8"/>
      <c r="S12" s="8"/>
      <c r="T12" s="11"/>
      <c r="U12" s="8"/>
      <c r="V12" s="8"/>
      <c r="W12" s="11"/>
      <c r="X12" s="8"/>
      <c r="Y12" s="8"/>
      <c r="Z12" s="11"/>
      <c r="AA12" s="8"/>
      <c r="AB12" s="8"/>
      <c r="AC12" s="8"/>
      <c r="AD12" s="11"/>
      <c r="AE12" s="8"/>
      <c r="AF12" s="8"/>
      <c r="AG12" s="11"/>
      <c r="AH12" s="8"/>
      <c r="AI12" s="8"/>
      <c r="AJ12" s="8"/>
    </row>
    <row r="13" spans="1:37" s="1" customFormat="1" ht="18" customHeight="1">
      <c r="A13" s="6">
        <v>3020</v>
      </c>
      <c r="B13" s="69">
        <f aca="true" t="shared" si="0" ref="B13:B35">E13+H13+K13+O13+R13+U13+X13+AB13+AE13+AH13</f>
        <v>264635</v>
      </c>
      <c r="C13" s="69">
        <f aca="true" t="shared" si="1" ref="C13:C35">F13+I13+L13+P13+S13+V13+Y13+AC13+AF13+AI13</f>
        <v>121652.98999999999</v>
      </c>
      <c r="D13" s="69">
        <f>C13/B13%</f>
        <v>45.970105995049785</v>
      </c>
      <c r="E13" s="14">
        <v>25021</v>
      </c>
      <c r="F13" s="14">
        <v>11350.82</v>
      </c>
      <c r="G13" s="14">
        <f>F13/E13%</f>
        <v>45.36517325446624</v>
      </c>
      <c r="H13" s="14">
        <v>15870</v>
      </c>
      <c r="I13" s="14">
        <v>7533.24</v>
      </c>
      <c r="J13" s="14">
        <f>I13/H13%</f>
        <v>47.46843100189036</v>
      </c>
      <c r="K13" s="14">
        <v>17850</v>
      </c>
      <c r="L13" s="14">
        <v>7740.59</v>
      </c>
      <c r="M13" s="14">
        <f>L13/K13%</f>
        <v>43.36464985994398</v>
      </c>
      <c r="N13" s="6">
        <v>3020</v>
      </c>
      <c r="O13" s="14">
        <v>19566</v>
      </c>
      <c r="P13" s="14">
        <v>8728.81</v>
      </c>
      <c r="Q13" s="14">
        <f>P13/O13%</f>
        <v>44.61213329244608</v>
      </c>
      <c r="R13" s="14">
        <v>21104</v>
      </c>
      <c r="S13" s="14">
        <v>9386.86</v>
      </c>
      <c r="T13" s="14">
        <f>S13/R13%</f>
        <v>44.47905610310842</v>
      </c>
      <c r="U13" s="14">
        <v>19208</v>
      </c>
      <c r="V13" s="14">
        <v>7569.48</v>
      </c>
      <c r="W13" s="14">
        <f>V13/U13%</f>
        <v>39.407955018742186</v>
      </c>
      <c r="X13" s="14">
        <v>25154</v>
      </c>
      <c r="Y13" s="14">
        <v>11588.38</v>
      </c>
      <c r="Z13" s="14">
        <f>Y13/X13%</f>
        <v>46.069730460364156</v>
      </c>
      <c r="AA13" s="6">
        <v>3020</v>
      </c>
      <c r="AB13" s="14">
        <v>32566</v>
      </c>
      <c r="AC13" s="14">
        <v>15175.72</v>
      </c>
      <c r="AD13" s="14">
        <f>AC13/AB13%</f>
        <v>46.59988945526008</v>
      </c>
      <c r="AE13" s="14">
        <v>86296</v>
      </c>
      <c r="AF13" s="14">
        <v>42579.09</v>
      </c>
      <c r="AG13" s="14">
        <f>AF13/AE13%</f>
        <v>49.3407458051358</v>
      </c>
      <c r="AH13" s="14">
        <v>2000</v>
      </c>
      <c r="AI13" s="14">
        <v>0</v>
      </c>
      <c r="AJ13" s="14">
        <f>AI13/AH13%</f>
        <v>0</v>
      </c>
      <c r="AK13" s="6">
        <v>3020</v>
      </c>
    </row>
    <row r="14" spans="1:37" s="1" customFormat="1" ht="18" customHeight="1">
      <c r="A14" s="6">
        <v>4010</v>
      </c>
      <c r="B14" s="69">
        <f t="shared" si="0"/>
        <v>4152604</v>
      </c>
      <c r="C14" s="69">
        <f t="shared" si="1"/>
        <v>1942857.55</v>
      </c>
      <c r="D14" s="69">
        <f aca="true" t="shared" si="2" ref="D14:D34">C14/B14%</f>
        <v>46.78648746665947</v>
      </c>
      <c r="E14" s="14">
        <v>386973</v>
      </c>
      <c r="F14" s="14">
        <v>173826.03</v>
      </c>
      <c r="G14" s="14">
        <f aca="true" t="shared" si="3" ref="G14:G36">F14/E14%</f>
        <v>44.91942073477995</v>
      </c>
      <c r="H14" s="14">
        <v>262887</v>
      </c>
      <c r="I14" s="14">
        <v>111556.96</v>
      </c>
      <c r="J14" s="14">
        <f aca="true" t="shared" si="4" ref="J14:J36">I14/H14%</f>
        <v>42.43532772636152</v>
      </c>
      <c r="K14" s="14">
        <v>238839</v>
      </c>
      <c r="L14" s="14">
        <v>111414.79</v>
      </c>
      <c r="M14" s="14">
        <f aca="true" t="shared" si="5" ref="M14:M36">L14/K14%</f>
        <v>46.64849124305494</v>
      </c>
      <c r="N14" s="6">
        <v>4010</v>
      </c>
      <c r="O14" s="14">
        <v>284718</v>
      </c>
      <c r="P14" s="14">
        <v>134725.94</v>
      </c>
      <c r="Q14" s="14">
        <f aca="true" t="shared" si="6" ref="Q14:Q36">P14/O14%</f>
        <v>47.31908063417136</v>
      </c>
      <c r="R14" s="14">
        <v>328035</v>
      </c>
      <c r="S14" s="14">
        <v>164082.49</v>
      </c>
      <c r="T14" s="14">
        <f aca="true" t="shared" si="7" ref="T14:T36">S14/R14%</f>
        <v>50.019811910314445</v>
      </c>
      <c r="U14" s="14">
        <v>276388</v>
      </c>
      <c r="V14" s="14">
        <v>127210.86</v>
      </c>
      <c r="W14" s="14">
        <f aca="true" t="shared" si="8" ref="W14:W36">V14/U14%</f>
        <v>46.02618782291561</v>
      </c>
      <c r="X14" s="14">
        <v>398357</v>
      </c>
      <c r="Y14" s="14">
        <v>190243.76</v>
      </c>
      <c r="Z14" s="14">
        <f aca="true" t="shared" si="9" ref="Z14:Z36">Y14/X14%</f>
        <v>47.75710229768775</v>
      </c>
      <c r="AA14" s="6">
        <v>4010</v>
      </c>
      <c r="AB14" s="14">
        <v>470909</v>
      </c>
      <c r="AC14" s="14">
        <v>225517.2</v>
      </c>
      <c r="AD14" s="14">
        <f aca="true" t="shared" si="10" ref="AD14:AD36">AC14/AB14%</f>
        <v>47.88976214088072</v>
      </c>
      <c r="AE14" s="14">
        <v>1494198</v>
      </c>
      <c r="AF14" s="14">
        <v>704279.52</v>
      </c>
      <c r="AG14" s="14">
        <f aca="true" t="shared" si="11" ref="AG14:AG35">AF14/AE14%</f>
        <v>47.13428340822301</v>
      </c>
      <c r="AH14" s="14">
        <v>11300</v>
      </c>
      <c r="AI14" s="14">
        <v>0</v>
      </c>
      <c r="AJ14" s="14">
        <v>0</v>
      </c>
      <c r="AK14" s="6">
        <v>4010</v>
      </c>
    </row>
    <row r="15" spans="1:37" s="1" customFormat="1" ht="18" customHeight="1">
      <c r="A15" s="6">
        <v>4040</v>
      </c>
      <c r="B15" s="69">
        <f t="shared" si="0"/>
        <v>323816</v>
      </c>
      <c r="C15" s="69">
        <f t="shared" si="1"/>
        <v>308176.69999999995</v>
      </c>
      <c r="D15" s="69">
        <f t="shared" si="2"/>
        <v>95.17031277021518</v>
      </c>
      <c r="E15" s="14">
        <v>29610</v>
      </c>
      <c r="F15" s="14">
        <v>25687.18</v>
      </c>
      <c r="G15" s="14">
        <f t="shared" si="3"/>
        <v>86.75170550489699</v>
      </c>
      <c r="H15" s="14">
        <v>19457</v>
      </c>
      <c r="I15" s="14">
        <v>17631.1</v>
      </c>
      <c r="J15" s="14">
        <f t="shared" si="4"/>
        <v>90.61571670863955</v>
      </c>
      <c r="K15" s="14">
        <v>20538</v>
      </c>
      <c r="L15" s="14">
        <v>19033.01</v>
      </c>
      <c r="M15" s="14">
        <f t="shared" si="5"/>
        <v>92.6721686629662</v>
      </c>
      <c r="N15" s="6">
        <v>4040</v>
      </c>
      <c r="O15" s="14">
        <v>22618</v>
      </c>
      <c r="P15" s="14">
        <v>22557.29</v>
      </c>
      <c r="Q15" s="14">
        <f t="shared" si="6"/>
        <v>99.73158546290566</v>
      </c>
      <c r="R15" s="14">
        <v>26303</v>
      </c>
      <c r="S15" s="14">
        <v>26080.18</v>
      </c>
      <c r="T15" s="14">
        <f t="shared" si="7"/>
        <v>99.15287229593584</v>
      </c>
      <c r="U15" s="14">
        <v>22433</v>
      </c>
      <c r="V15" s="14">
        <v>20872.08</v>
      </c>
      <c r="W15" s="14">
        <f t="shared" si="8"/>
        <v>93.04185797708733</v>
      </c>
      <c r="X15" s="14">
        <v>29401</v>
      </c>
      <c r="Y15" s="14">
        <v>26897.86</v>
      </c>
      <c r="Z15" s="14">
        <f t="shared" si="9"/>
        <v>91.48620795211048</v>
      </c>
      <c r="AA15" s="6">
        <v>4040</v>
      </c>
      <c r="AB15" s="14">
        <v>36539</v>
      </c>
      <c r="AC15" s="14">
        <v>35420.22</v>
      </c>
      <c r="AD15" s="14">
        <f t="shared" si="10"/>
        <v>96.93812091190236</v>
      </c>
      <c r="AE15" s="14">
        <v>116917</v>
      </c>
      <c r="AF15" s="14">
        <v>113997.78</v>
      </c>
      <c r="AG15" s="14">
        <f t="shared" si="11"/>
        <v>97.50316891470017</v>
      </c>
      <c r="AH15" s="14">
        <v>0</v>
      </c>
      <c r="AI15" s="14">
        <v>0</v>
      </c>
      <c r="AJ15" s="14">
        <v>0</v>
      </c>
      <c r="AK15" s="6">
        <v>4040</v>
      </c>
    </row>
    <row r="16" spans="1:37" s="1" customFormat="1" ht="18" customHeight="1">
      <c r="A16" s="6">
        <v>4110</v>
      </c>
      <c r="B16" s="69">
        <f t="shared" si="0"/>
        <v>722555</v>
      </c>
      <c r="C16" s="69">
        <f t="shared" si="1"/>
        <v>356679.11000000004</v>
      </c>
      <c r="D16" s="69">
        <f t="shared" si="2"/>
        <v>49.36359308287951</v>
      </c>
      <c r="E16" s="14">
        <v>66614</v>
      </c>
      <c r="F16" s="14">
        <v>30032.26</v>
      </c>
      <c r="G16" s="14">
        <f t="shared" si="3"/>
        <v>45.08400636502837</v>
      </c>
      <c r="H16" s="14">
        <v>47506</v>
      </c>
      <c r="I16" s="14">
        <v>21748.6</v>
      </c>
      <c r="J16" s="14">
        <f t="shared" si="4"/>
        <v>45.78074348503347</v>
      </c>
      <c r="K16" s="14">
        <v>44091</v>
      </c>
      <c r="L16" s="14">
        <v>21981.5</v>
      </c>
      <c r="M16" s="14">
        <f t="shared" si="5"/>
        <v>49.85484566011204</v>
      </c>
      <c r="N16" s="6">
        <v>4110</v>
      </c>
      <c r="O16" s="14">
        <v>52002</v>
      </c>
      <c r="P16" s="14">
        <v>26193.13</v>
      </c>
      <c r="Q16" s="14">
        <f t="shared" si="6"/>
        <v>50.3694665589785</v>
      </c>
      <c r="R16" s="14">
        <v>56616</v>
      </c>
      <c r="S16" s="14">
        <v>30106.96</v>
      </c>
      <c r="T16" s="14">
        <f t="shared" si="7"/>
        <v>53.177476331779005</v>
      </c>
      <c r="U16" s="14">
        <v>47948</v>
      </c>
      <c r="V16" s="14">
        <v>23386.48</v>
      </c>
      <c r="W16" s="14">
        <f t="shared" si="8"/>
        <v>48.774672561942104</v>
      </c>
      <c r="X16" s="14">
        <v>68247</v>
      </c>
      <c r="Y16" s="14">
        <v>33775.02</v>
      </c>
      <c r="Z16" s="14">
        <f t="shared" si="9"/>
        <v>49.489384148753786</v>
      </c>
      <c r="AA16" s="6">
        <v>4110</v>
      </c>
      <c r="AB16" s="14">
        <v>82106</v>
      </c>
      <c r="AC16" s="14">
        <v>41465.83</v>
      </c>
      <c r="AD16" s="14">
        <f t="shared" si="10"/>
        <v>50.5028012569118</v>
      </c>
      <c r="AE16" s="14">
        <v>255705</v>
      </c>
      <c r="AF16" s="14">
        <v>127989.33</v>
      </c>
      <c r="AG16" s="14">
        <f t="shared" si="11"/>
        <v>50.05351088168006</v>
      </c>
      <c r="AH16" s="14">
        <v>1720</v>
      </c>
      <c r="AI16" s="14">
        <v>0</v>
      </c>
      <c r="AJ16" s="14">
        <v>0</v>
      </c>
      <c r="AK16" s="6">
        <v>4110</v>
      </c>
    </row>
    <row r="17" spans="1:37" s="1" customFormat="1" ht="18" customHeight="1">
      <c r="A17" s="6">
        <v>4120</v>
      </c>
      <c r="B17" s="69">
        <f t="shared" si="0"/>
        <v>115914</v>
      </c>
      <c r="C17" s="69">
        <f t="shared" si="1"/>
        <v>52352.83</v>
      </c>
      <c r="D17" s="69">
        <f t="shared" si="2"/>
        <v>45.16523457045741</v>
      </c>
      <c r="E17" s="14">
        <v>10808</v>
      </c>
      <c r="F17" s="14">
        <v>4506.3</v>
      </c>
      <c r="G17" s="14">
        <f t="shared" si="3"/>
        <v>41.69411547002221</v>
      </c>
      <c r="H17" s="14">
        <v>7307</v>
      </c>
      <c r="I17" s="14">
        <v>2881.2</v>
      </c>
      <c r="J17" s="14">
        <f t="shared" si="4"/>
        <v>39.4306829068017</v>
      </c>
      <c r="K17" s="14">
        <v>6781</v>
      </c>
      <c r="L17" s="14">
        <v>1850.61</v>
      </c>
      <c r="M17" s="14">
        <f t="shared" si="5"/>
        <v>27.291107506267508</v>
      </c>
      <c r="N17" s="6">
        <v>4120</v>
      </c>
      <c r="O17" s="14">
        <v>7997</v>
      </c>
      <c r="P17" s="14">
        <v>4028.53</v>
      </c>
      <c r="Q17" s="14">
        <f t="shared" si="6"/>
        <v>50.375515818431914</v>
      </c>
      <c r="R17" s="14">
        <v>9186</v>
      </c>
      <c r="S17" s="14">
        <v>4462.52</v>
      </c>
      <c r="T17" s="14">
        <f t="shared" si="7"/>
        <v>48.57957761811453</v>
      </c>
      <c r="U17" s="14">
        <v>7781</v>
      </c>
      <c r="V17" s="14">
        <v>3111.89</v>
      </c>
      <c r="W17" s="14">
        <f t="shared" si="8"/>
        <v>39.99344557254851</v>
      </c>
      <c r="X17" s="14">
        <v>11073</v>
      </c>
      <c r="Y17" s="14">
        <v>4955.26</v>
      </c>
      <c r="Z17" s="14">
        <f t="shared" si="9"/>
        <v>44.75083536530299</v>
      </c>
      <c r="AA17" s="6">
        <v>4120</v>
      </c>
      <c r="AB17" s="14">
        <v>13216</v>
      </c>
      <c r="AC17" s="14">
        <v>6590.08</v>
      </c>
      <c r="AD17" s="14">
        <f t="shared" si="10"/>
        <v>49.86440677966102</v>
      </c>
      <c r="AE17" s="14">
        <v>41488</v>
      </c>
      <c r="AF17" s="14">
        <v>19966.44</v>
      </c>
      <c r="AG17" s="14">
        <f t="shared" si="11"/>
        <v>48.125819514076355</v>
      </c>
      <c r="AH17" s="14">
        <v>277</v>
      </c>
      <c r="AI17" s="14">
        <v>0</v>
      </c>
      <c r="AJ17" s="14">
        <v>0</v>
      </c>
      <c r="AK17" s="6">
        <v>4120</v>
      </c>
    </row>
    <row r="18" spans="1:37" s="1" customFormat="1" ht="18" customHeight="1">
      <c r="A18" s="6">
        <v>4170</v>
      </c>
      <c r="B18" s="69">
        <f t="shared" si="0"/>
        <v>5700</v>
      </c>
      <c r="C18" s="69">
        <f t="shared" si="1"/>
        <v>266</v>
      </c>
      <c r="D18" s="69">
        <f>C18/B18%</f>
        <v>4.666666666666667</v>
      </c>
      <c r="E18" s="14">
        <v>0</v>
      </c>
      <c r="F18" s="14">
        <v>0</v>
      </c>
      <c r="G18" s="14">
        <v>0</v>
      </c>
      <c r="H18" s="14">
        <v>700</v>
      </c>
      <c r="I18" s="14">
        <v>0</v>
      </c>
      <c r="J18" s="14">
        <f t="shared" si="4"/>
        <v>0</v>
      </c>
      <c r="K18" s="14">
        <v>0</v>
      </c>
      <c r="L18" s="14">
        <v>0</v>
      </c>
      <c r="M18" s="14">
        <v>0</v>
      </c>
      <c r="N18" s="6">
        <v>4170</v>
      </c>
      <c r="O18" s="14">
        <v>1000</v>
      </c>
      <c r="P18" s="14">
        <v>0</v>
      </c>
      <c r="Q18" s="14">
        <v>0</v>
      </c>
      <c r="R18" s="14">
        <v>1000</v>
      </c>
      <c r="S18" s="14">
        <v>0</v>
      </c>
      <c r="T18" s="14">
        <v>0</v>
      </c>
      <c r="U18" s="14">
        <v>1000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6">
        <v>4170</v>
      </c>
      <c r="AB18" s="14">
        <v>1000</v>
      </c>
      <c r="AC18" s="14">
        <v>0</v>
      </c>
      <c r="AD18" s="14">
        <f t="shared" si="10"/>
        <v>0</v>
      </c>
      <c r="AE18" s="14">
        <v>1000</v>
      </c>
      <c r="AF18" s="14">
        <v>266</v>
      </c>
      <c r="AG18" s="14">
        <f t="shared" si="11"/>
        <v>26.6</v>
      </c>
      <c r="AH18" s="14"/>
      <c r="AI18" s="14"/>
      <c r="AJ18" s="14">
        <v>0</v>
      </c>
      <c r="AK18" s="6">
        <v>4170</v>
      </c>
    </row>
    <row r="19" spans="1:37" s="1" customFormat="1" ht="18" customHeight="1">
      <c r="A19" s="6">
        <v>4210</v>
      </c>
      <c r="B19" s="69">
        <f t="shared" si="0"/>
        <v>315690</v>
      </c>
      <c r="C19" s="69">
        <f t="shared" si="1"/>
        <v>179563.3</v>
      </c>
      <c r="D19" s="69">
        <f t="shared" si="2"/>
        <v>56.879628749722826</v>
      </c>
      <c r="E19" s="14">
        <v>8040</v>
      </c>
      <c r="F19" s="14">
        <v>3540.65</v>
      </c>
      <c r="G19" s="14">
        <f t="shared" si="3"/>
        <v>44.03793532338308</v>
      </c>
      <c r="H19" s="14">
        <v>25650</v>
      </c>
      <c r="I19" s="14">
        <v>8517.7</v>
      </c>
      <c r="J19" s="14">
        <f t="shared" si="4"/>
        <v>33.20740740740741</v>
      </c>
      <c r="K19" s="14">
        <v>23950</v>
      </c>
      <c r="L19" s="14">
        <v>15341.76</v>
      </c>
      <c r="M19" s="14">
        <f t="shared" si="5"/>
        <v>64.05745302713987</v>
      </c>
      <c r="N19" s="6">
        <v>4210</v>
      </c>
      <c r="O19" s="14">
        <v>15350</v>
      </c>
      <c r="P19" s="14">
        <v>9297.14</v>
      </c>
      <c r="Q19" s="14">
        <f t="shared" si="6"/>
        <v>60.567687296416935</v>
      </c>
      <c r="R19" s="14">
        <v>21800</v>
      </c>
      <c r="S19" s="14">
        <v>8944.28</v>
      </c>
      <c r="T19" s="14">
        <f t="shared" si="7"/>
        <v>41.02880733944954</v>
      </c>
      <c r="U19" s="14">
        <v>20600</v>
      </c>
      <c r="V19" s="14">
        <v>12549.64</v>
      </c>
      <c r="W19" s="14">
        <f t="shared" si="8"/>
        <v>60.92058252427184</v>
      </c>
      <c r="X19" s="14">
        <v>28000</v>
      </c>
      <c r="Y19" s="14">
        <v>20300.32</v>
      </c>
      <c r="Z19" s="14">
        <f t="shared" si="9"/>
        <v>72.50114285714285</v>
      </c>
      <c r="AA19" s="6">
        <v>4210</v>
      </c>
      <c r="AB19" s="14">
        <v>30300</v>
      </c>
      <c r="AC19" s="14">
        <v>30204.44</v>
      </c>
      <c r="AD19" s="14">
        <f t="shared" si="10"/>
        <v>99.6846204620462</v>
      </c>
      <c r="AE19" s="14">
        <v>142000</v>
      </c>
      <c r="AF19" s="14">
        <v>70867.37</v>
      </c>
      <c r="AG19" s="14">
        <f t="shared" si="11"/>
        <v>49.90659859154929</v>
      </c>
      <c r="AH19" s="14">
        <v>0</v>
      </c>
      <c r="AI19" s="14">
        <v>0</v>
      </c>
      <c r="AJ19" s="14">
        <v>0</v>
      </c>
      <c r="AK19" s="6">
        <v>4210</v>
      </c>
    </row>
    <row r="20" spans="1:37" s="1" customFormat="1" ht="18" customHeight="1">
      <c r="A20" s="6">
        <v>4240</v>
      </c>
      <c r="B20" s="69">
        <f t="shared" si="0"/>
        <v>6000</v>
      </c>
      <c r="C20" s="69">
        <f t="shared" si="1"/>
        <v>108.99</v>
      </c>
      <c r="D20" s="69">
        <f t="shared" si="2"/>
        <v>1.8165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6">
        <v>4240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6">
        <v>4240</v>
      </c>
      <c r="AB20" s="14">
        <v>0</v>
      </c>
      <c r="AC20" s="14">
        <v>0</v>
      </c>
      <c r="AD20" s="14">
        <v>0</v>
      </c>
      <c r="AE20" s="14">
        <v>6000</v>
      </c>
      <c r="AF20" s="14">
        <v>108.99</v>
      </c>
      <c r="AG20" s="14">
        <f t="shared" si="11"/>
        <v>1.8165</v>
      </c>
      <c r="AH20" s="14">
        <v>0</v>
      </c>
      <c r="AI20" s="14">
        <v>0</v>
      </c>
      <c r="AJ20" s="14">
        <v>0</v>
      </c>
      <c r="AK20" s="6">
        <v>4240</v>
      </c>
    </row>
    <row r="21" spans="1:37" s="1" customFormat="1" ht="18" customHeight="1">
      <c r="A21" s="6">
        <v>4260</v>
      </c>
      <c r="B21" s="69">
        <f t="shared" si="0"/>
        <v>61010</v>
      </c>
      <c r="C21" s="69">
        <f t="shared" si="1"/>
        <v>19201.58</v>
      </c>
      <c r="D21" s="69">
        <f t="shared" si="2"/>
        <v>31.47284051794788</v>
      </c>
      <c r="E21" s="14">
        <v>4500</v>
      </c>
      <c r="F21" s="14">
        <v>1631.55</v>
      </c>
      <c r="G21" s="14">
        <f t="shared" si="3"/>
        <v>36.25666666666667</v>
      </c>
      <c r="H21" s="14">
        <v>4500</v>
      </c>
      <c r="I21" s="14">
        <v>1016.55</v>
      </c>
      <c r="J21" s="14">
        <f t="shared" si="4"/>
        <v>22.59</v>
      </c>
      <c r="K21" s="14">
        <v>2300</v>
      </c>
      <c r="L21" s="14">
        <v>520.05</v>
      </c>
      <c r="M21" s="14">
        <f t="shared" si="5"/>
        <v>22.61086956521739</v>
      </c>
      <c r="N21" s="6">
        <v>4260</v>
      </c>
      <c r="O21" s="14">
        <v>4700</v>
      </c>
      <c r="P21" s="14">
        <v>1032.75</v>
      </c>
      <c r="Q21" s="14">
        <f t="shared" si="6"/>
        <v>21.97340425531915</v>
      </c>
      <c r="R21" s="14">
        <v>2000</v>
      </c>
      <c r="S21" s="14">
        <v>926.86</v>
      </c>
      <c r="T21" s="14">
        <f t="shared" si="7"/>
        <v>46.343</v>
      </c>
      <c r="U21" s="14">
        <v>3510</v>
      </c>
      <c r="V21" s="14">
        <v>1058.58</v>
      </c>
      <c r="W21" s="14">
        <f t="shared" si="8"/>
        <v>30.158974358974355</v>
      </c>
      <c r="X21" s="14">
        <v>5800</v>
      </c>
      <c r="Y21" s="14">
        <v>1177.38</v>
      </c>
      <c r="Z21" s="14">
        <f t="shared" si="9"/>
        <v>20.299655172413797</v>
      </c>
      <c r="AA21" s="6">
        <v>4260</v>
      </c>
      <c r="AB21" s="14">
        <v>5700</v>
      </c>
      <c r="AC21" s="14">
        <v>1360.01</v>
      </c>
      <c r="AD21" s="14">
        <f t="shared" si="10"/>
        <v>23.85982456140351</v>
      </c>
      <c r="AE21" s="14">
        <v>28000</v>
      </c>
      <c r="AF21" s="14">
        <v>10477.85</v>
      </c>
      <c r="AG21" s="14">
        <f t="shared" si="11"/>
        <v>37.42089285714286</v>
      </c>
      <c r="AH21" s="14">
        <v>0</v>
      </c>
      <c r="AI21" s="14">
        <v>0</v>
      </c>
      <c r="AJ21" s="14">
        <v>0</v>
      </c>
      <c r="AK21" s="6">
        <v>4260</v>
      </c>
    </row>
    <row r="22" spans="1:37" s="1" customFormat="1" ht="18" customHeight="1">
      <c r="A22" s="6">
        <v>4270</v>
      </c>
      <c r="B22" s="69">
        <f t="shared" si="0"/>
        <v>34100</v>
      </c>
      <c r="C22" s="69">
        <f t="shared" si="1"/>
        <v>1507.4199999999998</v>
      </c>
      <c r="D22" s="69">
        <f t="shared" si="2"/>
        <v>4.420586510263929</v>
      </c>
      <c r="E22" s="14">
        <v>500</v>
      </c>
      <c r="F22" s="14">
        <v>0</v>
      </c>
      <c r="G22" s="14">
        <f t="shared" si="3"/>
        <v>0</v>
      </c>
      <c r="H22" s="14">
        <v>700</v>
      </c>
      <c r="I22" s="14">
        <v>319.8</v>
      </c>
      <c r="J22" s="14">
        <f t="shared" si="4"/>
        <v>45.68571428571429</v>
      </c>
      <c r="K22" s="14">
        <v>500</v>
      </c>
      <c r="L22" s="14">
        <v>0</v>
      </c>
      <c r="M22" s="14">
        <f t="shared" si="5"/>
        <v>0</v>
      </c>
      <c r="N22" s="6">
        <v>4270</v>
      </c>
      <c r="O22" s="14">
        <v>700</v>
      </c>
      <c r="P22" s="14">
        <v>159.9</v>
      </c>
      <c r="Q22" s="14">
        <f t="shared" si="6"/>
        <v>22.842857142857145</v>
      </c>
      <c r="R22" s="14">
        <v>1700</v>
      </c>
      <c r="S22" s="14">
        <v>205.5</v>
      </c>
      <c r="T22" s="14">
        <f t="shared" si="7"/>
        <v>12.088235294117647</v>
      </c>
      <c r="U22" s="14">
        <v>2000</v>
      </c>
      <c r="V22" s="14">
        <v>344.4</v>
      </c>
      <c r="W22" s="14">
        <f t="shared" si="8"/>
        <v>17.22</v>
      </c>
      <c r="X22" s="14">
        <v>1000</v>
      </c>
      <c r="Y22" s="14">
        <v>278.62</v>
      </c>
      <c r="Z22" s="14">
        <f t="shared" si="9"/>
        <v>27.862000000000002</v>
      </c>
      <c r="AA22" s="6">
        <v>4270</v>
      </c>
      <c r="AB22" s="14">
        <v>2000</v>
      </c>
      <c r="AC22" s="14">
        <v>109.2</v>
      </c>
      <c r="AD22" s="14">
        <f t="shared" si="10"/>
        <v>5.46</v>
      </c>
      <c r="AE22" s="14">
        <v>25000</v>
      </c>
      <c r="AF22" s="14">
        <v>90</v>
      </c>
      <c r="AG22" s="14">
        <f t="shared" si="11"/>
        <v>0.36</v>
      </c>
      <c r="AH22" s="14">
        <v>0</v>
      </c>
      <c r="AI22" s="14">
        <v>0</v>
      </c>
      <c r="AJ22" s="14">
        <v>0</v>
      </c>
      <c r="AK22" s="6">
        <v>4270</v>
      </c>
    </row>
    <row r="23" spans="1:37" s="1" customFormat="1" ht="18" customHeight="1">
      <c r="A23" s="6">
        <v>4280</v>
      </c>
      <c r="B23" s="69">
        <f t="shared" si="0"/>
        <v>2250</v>
      </c>
      <c r="C23" s="69">
        <f t="shared" si="1"/>
        <v>105</v>
      </c>
      <c r="D23" s="69">
        <f t="shared" si="2"/>
        <v>4.666666666666667</v>
      </c>
      <c r="E23" s="14">
        <v>200</v>
      </c>
      <c r="F23" s="14">
        <v>0</v>
      </c>
      <c r="G23" s="14">
        <f t="shared" si="3"/>
        <v>0</v>
      </c>
      <c r="H23" s="14">
        <v>250</v>
      </c>
      <c r="I23" s="14">
        <v>0</v>
      </c>
      <c r="J23" s="14">
        <f t="shared" si="4"/>
        <v>0</v>
      </c>
      <c r="K23" s="14">
        <v>100</v>
      </c>
      <c r="L23" s="14">
        <v>0</v>
      </c>
      <c r="M23" s="14">
        <f t="shared" si="5"/>
        <v>0</v>
      </c>
      <c r="N23" s="6">
        <v>4280</v>
      </c>
      <c r="O23" s="14">
        <v>200</v>
      </c>
      <c r="P23" s="14">
        <v>0</v>
      </c>
      <c r="Q23" s="14">
        <f t="shared" si="6"/>
        <v>0</v>
      </c>
      <c r="R23" s="14">
        <v>200</v>
      </c>
      <c r="S23" s="14">
        <v>0</v>
      </c>
      <c r="T23" s="14">
        <f t="shared" si="7"/>
        <v>0</v>
      </c>
      <c r="U23" s="14">
        <v>300</v>
      </c>
      <c r="V23" s="14">
        <v>0</v>
      </c>
      <c r="W23" s="14">
        <f t="shared" si="8"/>
        <v>0</v>
      </c>
      <c r="X23" s="14">
        <v>300</v>
      </c>
      <c r="Y23" s="14">
        <v>105</v>
      </c>
      <c r="Z23" s="14">
        <f t="shared" si="9"/>
        <v>35</v>
      </c>
      <c r="AA23" s="6">
        <v>4280</v>
      </c>
      <c r="AB23" s="14">
        <v>200</v>
      </c>
      <c r="AC23" s="14">
        <v>0</v>
      </c>
      <c r="AD23" s="14">
        <f t="shared" si="10"/>
        <v>0</v>
      </c>
      <c r="AE23" s="14">
        <v>500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6">
        <v>4280</v>
      </c>
    </row>
    <row r="24" spans="1:37" s="1" customFormat="1" ht="18" customHeight="1">
      <c r="A24" s="6">
        <v>4300</v>
      </c>
      <c r="B24" s="69">
        <f t="shared" si="0"/>
        <v>72565</v>
      </c>
      <c r="C24" s="69">
        <f t="shared" si="1"/>
        <v>39917.29</v>
      </c>
      <c r="D24" s="69">
        <f t="shared" si="2"/>
        <v>55.00901260938469</v>
      </c>
      <c r="E24" s="14">
        <v>4500</v>
      </c>
      <c r="F24" s="14">
        <v>1947.72</v>
      </c>
      <c r="G24" s="14">
        <f t="shared" si="3"/>
        <v>43.282666666666664</v>
      </c>
      <c r="H24" s="14">
        <v>5440</v>
      </c>
      <c r="I24" s="14">
        <v>1749.59</v>
      </c>
      <c r="J24" s="14">
        <f t="shared" si="4"/>
        <v>32.16158088235294</v>
      </c>
      <c r="K24" s="14">
        <v>3490</v>
      </c>
      <c r="L24" s="14">
        <v>1107.22</v>
      </c>
      <c r="M24" s="14">
        <f t="shared" si="5"/>
        <v>31.725501432664757</v>
      </c>
      <c r="N24" s="6">
        <v>4300</v>
      </c>
      <c r="O24" s="14">
        <v>4800</v>
      </c>
      <c r="P24" s="14">
        <v>3792.58</v>
      </c>
      <c r="Q24" s="14">
        <f t="shared" si="6"/>
        <v>79.01208333333334</v>
      </c>
      <c r="R24" s="14">
        <v>5540</v>
      </c>
      <c r="S24" s="14">
        <v>3260.87</v>
      </c>
      <c r="T24" s="14">
        <f t="shared" si="7"/>
        <v>58.860469314079424</v>
      </c>
      <c r="U24" s="14">
        <v>7265</v>
      </c>
      <c r="V24" s="14">
        <v>4400.63</v>
      </c>
      <c r="W24" s="14">
        <f t="shared" si="8"/>
        <v>60.57302133516861</v>
      </c>
      <c r="X24" s="14">
        <v>6290</v>
      </c>
      <c r="Y24" s="14">
        <v>2598.42</v>
      </c>
      <c r="Z24" s="14">
        <f t="shared" si="9"/>
        <v>41.31033386327504</v>
      </c>
      <c r="AA24" s="6">
        <v>4300</v>
      </c>
      <c r="AB24" s="14">
        <v>8140</v>
      </c>
      <c r="AC24" s="14">
        <v>3887.54</v>
      </c>
      <c r="AD24" s="14">
        <f t="shared" si="10"/>
        <v>47.75847665847665</v>
      </c>
      <c r="AE24" s="14">
        <v>27100</v>
      </c>
      <c r="AF24" s="14">
        <v>17172.72</v>
      </c>
      <c r="AG24" s="14">
        <f t="shared" si="11"/>
        <v>63.3679704797048</v>
      </c>
      <c r="AH24" s="14">
        <v>0</v>
      </c>
      <c r="AI24" s="14">
        <v>0</v>
      </c>
      <c r="AJ24" s="14">
        <v>0</v>
      </c>
      <c r="AK24" s="6">
        <v>4300</v>
      </c>
    </row>
    <row r="25" spans="1:37" s="1" customFormat="1" ht="18" customHeight="1">
      <c r="A25" s="6">
        <v>4350</v>
      </c>
      <c r="B25" s="69">
        <f t="shared" si="0"/>
        <v>1700</v>
      </c>
      <c r="C25" s="69">
        <f t="shared" si="1"/>
        <v>392.51</v>
      </c>
      <c r="D25" s="69">
        <f t="shared" si="2"/>
        <v>23.088823529411766</v>
      </c>
      <c r="E25" s="14">
        <v>600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6">
        <v>4350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500</v>
      </c>
      <c r="V25" s="14">
        <v>175.44</v>
      </c>
      <c r="W25" s="14">
        <f t="shared" si="8"/>
        <v>35.088</v>
      </c>
      <c r="X25" s="14">
        <v>0</v>
      </c>
      <c r="Y25" s="14">
        <v>0</v>
      </c>
      <c r="Z25" s="14">
        <v>0</v>
      </c>
      <c r="AA25" s="6">
        <v>4350</v>
      </c>
      <c r="AB25" s="14">
        <v>0</v>
      </c>
      <c r="AC25" s="14">
        <v>0</v>
      </c>
      <c r="AD25" s="14">
        <v>0</v>
      </c>
      <c r="AE25" s="14">
        <v>600</v>
      </c>
      <c r="AF25" s="14">
        <v>217.07</v>
      </c>
      <c r="AG25" s="14">
        <f t="shared" si="11"/>
        <v>36.178333333333335</v>
      </c>
      <c r="AH25" s="14">
        <v>0</v>
      </c>
      <c r="AI25" s="14">
        <v>0</v>
      </c>
      <c r="AJ25" s="14">
        <v>0</v>
      </c>
      <c r="AK25" s="6">
        <v>4350</v>
      </c>
    </row>
    <row r="26" spans="1:37" s="1" customFormat="1" ht="18" customHeight="1">
      <c r="A26" s="6">
        <v>4360</v>
      </c>
      <c r="B26" s="69">
        <f t="shared" si="0"/>
        <v>1600</v>
      </c>
      <c r="C26" s="69">
        <f t="shared" si="1"/>
        <v>540.53</v>
      </c>
      <c r="D26" s="69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800</v>
      </c>
      <c r="L26" s="14">
        <v>280.44</v>
      </c>
      <c r="M26" s="14">
        <f t="shared" si="5"/>
        <v>35.055</v>
      </c>
      <c r="N26" s="6">
        <v>4360</v>
      </c>
      <c r="O26" s="14">
        <v>800</v>
      </c>
      <c r="P26" s="14">
        <v>260.09</v>
      </c>
      <c r="Q26" s="14">
        <f t="shared" si="6"/>
        <v>32.51125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6">
        <v>4360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6">
        <v>4360</v>
      </c>
    </row>
    <row r="27" spans="1:37" s="1" customFormat="1" ht="18" customHeight="1">
      <c r="A27" s="6">
        <v>4370</v>
      </c>
      <c r="B27" s="69">
        <f t="shared" si="0"/>
        <v>8650</v>
      </c>
      <c r="C27" s="69">
        <f t="shared" si="1"/>
        <v>2435.02</v>
      </c>
      <c r="D27" s="69">
        <f t="shared" si="2"/>
        <v>28.15052023121387</v>
      </c>
      <c r="E27" s="14">
        <v>900</v>
      </c>
      <c r="F27" s="14">
        <v>241.98</v>
      </c>
      <c r="G27" s="14">
        <f t="shared" si="3"/>
        <v>26.886666666666667</v>
      </c>
      <c r="H27" s="14">
        <v>900</v>
      </c>
      <c r="I27" s="14">
        <v>217.81</v>
      </c>
      <c r="J27" s="14">
        <f t="shared" si="4"/>
        <v>24.20111111111111</v>
      </c>
      <c r="K27" s="14">
        <v>600</v>
      </c>
      <c r="L27" s="14">
        <v>203.09</v>
      </c>
      <c r="M27" s="14">
        <f t="shared" si="5"/>
        <v>33.848333333333336</v>
      </c>
      <c r="N27" s="6">
        <v>4370</v>
      </c>
      <c r="O27" s="14">
        <v>0</v>
      </c>
      <c r="P27" s="14">
        <v>0</v>
      </c>
      <c r="Q27" s="14">
        <v>0</v>
      </c>
      <c r="R27" s="14">
        <v>600</v>
      </c>
      <c r="S27" s="14">
        <v>222.63</v>
      </c>
      <c r="T27" s="14">
        <f t="shared" si="7"/>
        <v>37.105</v>
      </c>
      <c r="U27" s="14">
        <v>650</v>
      </c>
      <c r="V27" s="14">
        <v>180.35</v>
      </c>
      <c r="W27" s="14">
        <f t="shared" si="8"/>
        <v>27.746153846153845</v>
      </c>
      <c r="X27" s="14">
        <v>1000</v>
      </c>
      <c r="Y27" s="14">
        <v>210.41</v>
      </c>
      <c r="Z27" s="14">
        <f t="shared" si="9"/>
        <v>21.041</v>
      </c>
      <c r="AA27" s="6">
        <v>4370</v>
      </c>
      <c r="AB27" s="14">
        <v>1500</v>
      </c>
      <c r="AC27" s="14">
        <v>401.07</v>
      </c>
      <c r="AD27" s="14">
        <f t="shared" si="10"/>
        <v>26.738</v>
      </c>
      <c r="AE27" s="14">
        <v>2500</v>
      </c>
      <c r="AF27" s="14">
        <v>757.68</v>
      </c>
      <c r="AG27" s="14">
        <f t="shared" si="11"/>
        <v>30.307199999999998</v>
      </c>
      <c r="AH27" s="14">
        <v>0</v>
      </c>
      <c r="AI27" s="14">
        <v>0</v>
      </c>
      <c r="AJ27" s="14">
        <v>0</v>
      </c>
      <c r="AK27" s="6">
        <v>4370</v>
      </c>
    </row>
    <row r="28" spans="1:37" s="1" customFormat="1" ht="18" customHeight="1" hidden="1">
      <c r="A28" s="6">
        <v>4390</v>
      </c>
      <c r="B28" s="69">
        <f t="shared" si="0"/>
        <v>0</v>
      </c>
      <c r="C28" s="69">
        <f t="shared" si="1"/>
        <v>0</v>
      </c>
      <c r="D28" s="69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6">
        <v>4390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6">
        <v>4390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6">
        <v>4390</v>
      </c>
    </row>
    <row r="29" spans="1:37" s="1" customFormat="1" ht="18" customHeight="1">
      <c r="A29" s="6">
        <v>4410</v>
      </c>
      <c r="B29" s="69">
        <f t="shared" si="0"/>
        <v>19500</v>
      </c>
      <c r="C29" s="69">
        <f t="shared" si="1"/>
        <v>7603.0199999999995</v>
      </c>
      <c r="D29" s="69">
        <f t="shared" si="2"/>
        <v>38.98984615384615</v>
      </c>
      <c r="E29" s="14">
        <v>2800</v>
      </c>
      <c r="F29" s="14">
        <v>1605.83</v>
      </c>
      <c r="G29" s="14">
        <f t="shared" si="3"/>
        <v>57.35107142857142</v>
      </c>
      <c r="H29" s="14">
        <v>1400</v>
      </c>
      <c r="I29" s="14">
        <v>621.46</v>
      </c>
      <c r="J29" s="14">
        <f t="shared" si="4"/>
        <v>44.39</v>
      </c>
      <c r="K29" s="14">
        <v>1500</v>
      </c>
      <c r="L29" s="14">
        <v>634.96</v>
      </c>
      <c r="M29" s="14">
        <f t="shared" si="5"/>
        <v>42.330666666666666</v>
      </c>
      <c r="N29" s="6">
        <v>4410</v>
      </c>
      <c r="O29" s="14">
        <v>3000</v>
      </c>
      <c r="P29" s="14">
        <v>1153.54</v>
      </c>
      <c r="Q29" s="14">
        <f t="shared" si="6"/>
        <v>38.45133333333333</v>
      </c>
      <c r="R29" s="14">
        <v>1800</v>
      </c>
      <c r="S29" s="14">
        <v>595.37</v>
      </c>
      <c r="T29" s="14">
        <f t="shared" si="7"/>
        <v>33.07611111111111</v>
      </c>
      <c r="U29" s="14">
        <v>3500</v>
      </c>
      <c r="V29" s="14">
        <v>1082.74</v>
      </c>
      <c r="W29" s="14">
        <f t="shared" si="8"/>
        <v>30.93542857142857</v>
      </c>
      <c r="X29" s="14">
        <v>1500</v>
      </c>
      <c r="Y29" s="14">
        <v>586.07</v>
      </c>
      <c r="Z29" s="14">
        <f t="shared" si="9"/>
        <v>39.071333333333335</v>
      </c>
      <c r="AA29" s="6">
        <v>4410</v>
      </c>
      <c r="AB29" s="14">
        <v>3000</v>
      </c>
      <c r="AC29" s="14">
        <v>1260.05</v>
      </c>
      <c r="AD29" s="14">
        <f t="shared" si="10"/>
        <v>42.001666666666665</v>
      </c>
      <c r="AE29" s="14">
        <v>1000</v>
      </c>
      <c r="AF29" s="14">
        <v>63</v>
      </c>
      <c r="AG29" s="14">
        <f t="shared" si="11"/>
        <v>6.3</v>
      </c>
      <c r="AH29" s="14">
        <v>0</v>
      </c>
      <c r="AI29" s="14">
        <v>0</v>
      </c>
      <c r="AJ29" s="14">
        <v>0</v>
      </c>
      <c r="AK29" s="6">
        <v>4410</v>
      </c>
    </row>
    <row r="30" spans="1:37" s="1" customFormat="1" ht="18" customHeight="1">
      <c r="A30" s="6">
        <v>4430</v>
      </c>
      <c r="B30" s="69">
        <f t="shared" si="0"/>
        <v>1350</v>
      </c>
      <c r="C30" s="69">
        <f t="shared" si="1"/>
        <v>37</v>
      </c>
      <c r="D30" s="69">
        <f t="shared" si="2"/>
        <v>2.740740740740741</v>
      </c>
      <c r="E30" s="14">
        <v>100</v>
      </c>
      <c r="F30" s="14">
        <v>0</v>
      </c>
      <c r="G30" s="14">
        <v>0</v>
      </c>
      <c r="H30" s="14">
        <v>100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6">
        <v>4430</v>
      </c>
      <c r="O30" s="14">
        <v>100</v>
      </c>
      <c r="P30" s="14">
        <v>0</v>
      </c>
      <c r="Q30" s="14">
        <v>0</v>
      </c>
      <c r="R30" s="14">
        <v>100</v>
      </c>
      <c r="S30" s="14">
        <v>0</v>
      </c>
      <c r="T30" s="14">
        <v>0</v>
      </c>
      <c r="U30" s="14">
        <v>200</v>
      </c>
      <c r="V30" s="14">
        <v>0</v>
      </c>
      <c r="W30" s="14">
        <v>0</v>
      </c>
      <c r="X30" s="14">
        <v>100</v>
      </c>
      <c r="Y30" s="14">
        <v>37</v>
      </c>
      <c r="Z30" s="14">
        <v>0</v>
      </c>
      <c r="AA30" s="6">
        <v>4430</v>
      </c>
      <c r="AB30" s="14">
        <v>150</v>
      </c>
      <c r="AC30" s="14">
        <v>0</v>
      </c>
      <c r="AD30" s="14">
        <v>0</v>
      </c>
      <c r="AE30" s="14">
        <v>500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6">
        <v>4430</v>
      </c>
    </row>
    <row r="31" spans="1:37" s="1" customFormat="1" ht="18" customHeight="1">
      <c r="A31" s="6">
        <v>4440</v>
      </c>
      <c r="B31" s="69">
        <f t="shared" si="0"/>
        <v>233109</v>
      </c>
      <c r="C31" s="69">
        <f t="shared" si="1"/>
        <v>174833</v>
      </c>
      <c r="D31" s="69">
        <f t="shared" si="2"/>
        <v>75.00053622983239</v>
      </c>
      <c r="E31" s="14">
        <v>22682</v>
      </c>
      <c r="F31" s="14">
        <v>17012</v>
      </c>
      <c r="G31" s="14">
        <f t="shared" si="3"/>
        <v>75.00220439114717</v>
      </c>
      <c r="H31" s="14">
        <v>14988</v>
      </c>
      <c r="I31" s="14">
        <v>11241</v>
      </c>
      <c r="J31" s="14">
        <f t="shared" si="4"/>
        <v>75</v>
      </c>
      <c r="K31" s="14">
        <v>14181</v>
      </c>
      <c r="L31" s="14">
        <v>10636</v>
      </c>
      <c r="M31" s="14">
        <f t="shared" si="5"/>
        <v>75.00176292221987</v>
      </c>
      <c r="N31" s="6">
        <v>4440</v>
      </c>
      <c r="O31" s="14">
        <v>16734</v>
      </c>
      <c r="P31" s="14">
        <v>12550</v>
      </c>
      <c r="Q31" s="14">
        <f t="shared" si="6"/>
        <v>74.99701207123222</v>
      </c>
      <c r="R31" s="14">
        <v>19076</v>
      </c>
      <c r="S31" s="14">
        <v>14307</v>
      </c>
      <c r="T31" s="14">
        <f t="shared" si="7"/>
        <v>75</v>
      </c>
      <c r="U31" s="14">
        <v>16334</v>
      </c>
      <c r="V31" s="14">
        <v>12250</v>
      </c>
      <c r="W31" s="14">
        <f t="shared" si="8"/>
        <v>74.99693890045305</v>
      </c>
      <c r="X31" s="14">
        <v>22317</v>
      </c>
      <c r="Y31" s="14">
        <v>16738</v>
      </c>
      <c r="Z31" s="14">
        <f t="shared" si="9"/>
        <v>75.0011202222521</v>
      </c>
      <c r="AA31" s="6">
        <v>4440</v>
      </c>
      <c r="AB31" s="14">
        <v>25374</v>
      </c>
      <c r="AC31" s="14">
        <v>19031</v>
      </c>
      <c r="AD31" s="14">
        <f t="shared" si="10"/>
        <v>75.00197052100575</v>
      </c>
      <c r="AE31" s="14">
        <v>81423</v>
      </c>
      <c r="AF31" s="14">
        <v>61068</v>
      </c>
      <c r="AG31" s="14">
        <f t="shared" si="11"/>
        <v>75.00092111565527</v>
      </c>
      <c r="AH31" s="14">
        <v>0</v>
      </c>
      <c r="AI31" s="14">
        <v>0</v>
      </c>
      <c r="AJ31" s="14">
        <v>0</v>
      </c>
      <c r="AK31" s="6">
        <v>4440</v>
      </c>
    </row>
    <row r="32" spans="1:37" s="1" customFormat="1" ht="18" customHeight="1">
      <c r="A32" s="6">
        <v>4700</v>
      </c>
      <c r="B32" s="69">
        <f t="shared" si="0"/>
        <v>4170</v>
      </c>
      <c r="C32" s="69">
        <f t="shared" si="1"/>
        <v>260</v>
      </c>
      <c r="D32" s="69">
        <f t="shared" si="2"/>
        <v>6.235011990407673</v>
      </c>
      <c r="E32" s="14">
        <v>120</v>
      </c>
      <c r="F32" s="14">
        <v>0</v>
      </c>
      <c r="G32" s="14">
        <f t="shared" si="3"/>
        <v>0</v>
      </c>
      <c r="H32" s="14">
        <v>100</v>
      </c>
      <c r="I32" s="14">
        <v>0</v>
      </c>
      <c r="J32" s="14">
        <f t="shared" si="4"/>
        <v>0</v>
      </c>
      <c r="K32" s="14">
        <v>150</v>
      </c>
      <c r="L32" s="14">
        <v>0</v>
      </c>
      <c r="M32" s="14">
        <f t="shared" si="5"/>
        <v>0</v>
      </c>
      <c r="N32" s="6">
        <v>4700</v>
      </c>
      <c r="O32" s="14">
        <v>500</v>
      </c>
      <c r="P32" s="14">
        <v>0</v>
      </c>
      <c r="Q32" s="14">
        <f t="shared" si="6"/>
        <v>0</v>
      </c>
      <c r="R32" s="14">
        <v>200</v>
      </c>
      <c r="S32" s="14">
        <v>0</v>
      </c>
      <c r="T32" s="14">
        <f t="shared" si="7"/>
        <v>0</v>
      </c>
      <c r="U32" s="14">
        <v>200</v>
      </c>
      <c r="V32" s="14">
        <v>0</v>
      </c>
      <c r="W32" s="14">
        <f t="shared" si="8"/>
        <v>0</v>
      </c>
      <c r="X32" s="14">
        <v>500</v>
      </c>
      <c r="Y32" s="14">
        <v>0</v>
      </c>
      <c r="Z32" s="14">
        <f t="shared" si="9"/>
        <v>0</v>
      </c>
      <c r="AA32" s="6">
        <v>4700</v>
      </c>
      <c r="AB32" s="14">
        <v>400</v>
      </c>
      <c r="AC32" s="14">
        <v>0</v>
      </c>
      <c r="AD32" s="14">
        <v>0</v>
      </c>
      <c r="AE32" s="14">
        <v>2000</v>
      </c>
      <c r="AF32" s="14">
        <v>260</v>
      </c>
      <c r="AG32" s="14">
        <f t="shared" si="11"/>
        <v>13</v>
      </c>
      <c r="AH32" s="14">
        <v>0</v>
      </c>
      <c r="AI32" s="14">
        <v>0</v>
      </c>
      <c r="AJ32" s="14">
        <v>0</v>
      </c>
      <c r="AK32" s="6">
        <v>4700</v>
      </c>
    </row>
    <row r="33" spans="1:37" s="1" customFormat="1" ht="18" customHeight="1" hidden="1">
      <c r="A33" s="6">
        <v>4740</v>
      </c>
      <c r="B33" s="69">
        <f t="shared" si="0"/>
        <v>0</v>
      </c>
      <c r="C33" s="69">
        <f t="shared" si="1"/>
        <v>0</v>
      </c>
      <c r="D33" s="69" t="e">
        <f t="shared" si="2"/>
        <v>#DIV/0!</v>
      </c>
      <c r="E33" s="14"/>
      <c r="F33" s="14"/>
      <c r="G33" s="14" t="e">
        <f t="shared" si="3"/>
        <v>#DIV/0!</v>
      </c>
      <c r="H33" s="14"/>
      <c r="I33" s="14"/>
      <c r="J33" s="14" t="e">
        <f t="shared" si="4"/>
        <v>#DIV/0!</v>
      </c>
      <c r="K33" s="14"/>
      <c r="L33" s="14"/>
      <c r="M33" s="14" t="e">
        <f t="shared" si="5"/>
        <v>#DIV/0!</v>
      </c>
      <c r="N33" s="6">
        <v>4740</v>
      </c>
      <c r="O33" s="14"/>
      <c r="P33" s="14"/>
      <c r="Q33" s="14" t="e">
        <f t="shared" si="6"/>
        <v>#DIV/0!</v>
      </c>
      <c r="R33" s="14"/>
      <c r="S33" s="14"/>
      <c r="T33" s="14" t="e">
        <f t="shared" si="7"/>
        <v>#DIV/0!</v>
      </c>
      <c r="U33" s="14"/>
      <c r="V33" s="14"/>
      <c r="W33" s="14" t="e">
        <f t="shared" si="8"/>
        <v>#DIV/0!</v>
      </c>
      <c r="X33" s="14"/>
      <c r="Y33" s="14"/>
      <c r="Z33" s="14" t="e">
        <f t="shared" si="9"/>
        <v>#DIV/0!</v>
      </c>
      <c r="AA33" s="6">
        <v>4740</v>
      </c>
      <c r="AB33" s="14"/>
      <c r="AC33" s="14"/>
      <c r="AD33" s="14" t="e">
        <f t="shared" si="10"/>
        <v>#DIV/0!</v>
      </c>
      <c r="AE33" s="14"/>
      <c r="AF33" s="14"/>
      <c r="AG33" s="14" t="e">
        <f t="shared" si="11"/>
        <v>#DIV/0!</v>
      </c>
      <c r="AH33" s="14">
        <v>0</v>
      </c>
      <c r="AI33" s="14">
        <v>0</v>
      </c>
      <c r="AJ33" s="14">
        <v>0</v>
      </c>
      <c r="AK33" s="6">
        <v>4740</v>
      </c>
    </row>
    <row r="34" spans="1:37" s="1" customFormat="1" ht="18" customHeight="1" hidden="1">
      <c r="A34" s="6">
        <v>4750</v>
      </c>
      <c r="B34" s="69">
        <f t="shared" si="0"/>
        <v>0</v>
      </c>
      <c r="C34" s="69">
        <f t="shared" si="1"/>
        <v>0</v>
      </c>
      <c r="D34" s="69" t="e">
        <f t="shared" si="2"/>
        <v>#DIV/0!</v>
      </c>
      <c r="E34" s="14"/>
      <c r="F34" s="14"/>
      <c r="G34" s="14" t="e">
        <f t="shared" si="3"/>
        <v>#DIV/0!</v>
      </c>
      <c r="H34" s="14"/>
      <c r="I34" s="14"/>
      <c r="J34" s="14" t="e">
        <f t="shared" si="4"/>
        <v>#DIV/0!</v>
      </c>
      <c r="K34" s="14"/>
      <c r="L34" s="14"/>
      <c r="M34" s="14" t="e">
        <f t="shared" si="5"/>
        <v>#DIV/0!</v>
      </c>
      <c r="N34" s="6">
        <v>4750</v>
      </c>
      <c r="O34" s="14"/>
      <c r="P34" s="14"/>
      <c r="Q34" s="14" t="e">
        <f t="shared" si="6"/>
        <v>#DIV/0!</v>
      </c>
      <c r="R34" s="14"/>
      <c r="S34" s="14"/>
      <c r="T34" s="14" t="e">
        <f t="shared" si="7"/>
        <v>#DIV/0!</v>
      </c>
      <c r="U34" s="14"/>
      <c r="V34" s="14"/>
      <c r="W34" s="14" t="e">
        <f t="shared" si="8"/>
        <v>#DIV/0!</v>
      </c>
      <c r="X34" s="14"/>
      <c r="Y34" s="14"/>
      <c r="Z34" s="14" t="e">
        <f t="shared" si="9"/>
        <v>#DIV/0!</v>
      </c>
      <c r="AA34" s="6">
        <v>4750</v>
      </c>
      <c r="AB34" s="14"/>
      <c r="AC34" s="14"/>
      <c r="AD34" s="14" t="e">
        <f t="shared" si="10"/>
        <v>#DIV/0!</v>
      </c>
      <c r="AE34" s="14"/>
      <c r="AF34" s="14"/>
      <c r="AG34" s="14" t="e">
        <f t="shared" si="11"/>
        <v>#DIV/0!</v>
      </c>
      <c r="AH34" s="14">
        <v>0</v>
      </c>
      <c r="AI34" s="14">
        <v>0</v>
      </c>
      <c r="AJ34" s="14">
        <v>0</v>
      </c>
      <c r="AK34" s="6">
        <v>4750</v>
      </c>
    </row>
    <row r="35" spans="1:37" s="1" customFormat="1" ht="18" customHeight="1" hidden="1">
      <c r="A35" s="6">
        <v>6060</v>
      </c>
      <c r="B35" s="69">
        <f t="shared" si="0"/>
        <v>0</v>
      </c>
      <c r="C35" s="69">
        <f t="shared" si="1"/>
        <v>0</v>
      </c>
      <c r="D35" s="69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6">
        <v>6060</v>
      </c>
      <c r="O35" s="14"/>
      <c r="P35" s="14"/>
      <c r="Q35" s="14">
        <v>0</v>
      </c>
      <c r="R35" s="14"/>
      <c r="S35" s="14"/>
      <c r="T35" s="14">
        <v>0</v>
      </c>
      <c r="U35" s="14"/>
      <c r="V35" s="14"/>
      <c r="W35" s="14">
        <v>0</v>
      </c>
      <c r="X35" s="14"/>
      <c r="Y35" s="14"/>
      <c r="Z35" s="14">
        <v>0</v>
      </c>
      <c r="AA35" s="6">
        <v>6060</v>
      </c>
      <c r="AB35" s="14"/>
      <c r="AC35" s="14"/>
      <c r="AD35" s="14">
        <v>0</v>
      </c>
      <c r="AE35" s="14"/>
      <c r="AF35" s="14"/>
      <c r="AG35" s="14" t="e">
        <f t="shared" si="11"/>
        <v>#DIV/0!</v>
      </c>
      <c r="AH35" s="14">
        <v>0</v>
      </c>
      <c r="AI35" s="14">
        <v>0</v>
      </c>
      <c r="AJ35" s="14">
        <v>0</v>
      </c>
      <c r="AK35" s="6">
        <v>6060</v>
      </c>
    </row>
    <row r="36" spans="1:36" s="2" customFormat="1" ht="18" customHeight="1">
      <c r="A36" s="6" t="s">
        <v>15</v>
      </c>
      <c r="B36" s="69">
        <f>SUM(B13:B35)</f>
        <v>6346918</v>
      </c>
      <c r="C36" s="69">
        <f aca="true" t="shared" si="12" ref="C36:AF36">SUM(C13:C35)</f>
        <v>3208489.84</v>
      </c>
      <c r="D36" s="69">
        <f>C36/B36%</f>
        <v>50.55193465552887</v>
      </c>
      <c r="E36" s="13">
        <f t="shared" si="12"/>
        <v>563968</v>
      </c>
      <c r="F36" s="13">
        <f t="shared" si="12"/>
        <v>271382.31999999995</v>
      </c>
      <c r="G36" s="14">
        <f t="shared" si="3"/>
        <v>48.120162846118916</v>
      </c>
      <c r="H36" s="13">
        <f t="shared" si="12"/>
        <v>407755</v>
      </c>
      <c r="I36" s="13">
        <f t="shared" si="12"/>
        <v>185035.01</v>
      </c>
      <c r="J36" s="14">
        <f t="shared" si="4"/>
        <v>45.378967762504445</v>
      </c>
      <c r="K36" s="13">
        <f t="shared" si="12"/>
        <v>375670</v>
      </c>
      <c r="L36" s="13">
        <f t="shared" si="12"/>
        <v>190744.01999999996</v>
      </c>
      <c r="M36" s="14">
        <f t="shared" si="5"/>
        <v>50.77435515212819</v>
      </c>
      <c r="N36" s="6" t="s">
        <v>15</v>
      </c>
      <c r="O36" s="13">
        <f t="shared" si="12"/>
        <v>434785</v>
      </c>
      <c r="P36" s="13">
        <f t="shared" si="12"/>
        <v>224479.7</v>
      </c>
      <c r="Q36" s="14">
        <f t="shared" si="6"/>
        <v>51.63004703474131</v>
      </c>
      <c r="R36" s="13">
        <f t="shared" si="12"/>
        <v>495260</v>
      </c>
      <c r="S36" s="13">
        <f t="shared" si="12"/>
        <v>262581.5199999999</v>
      </c>
      <c r="T36" s="14">
        <f t="shared" si="7"/>
        <v>53.018923393772944</v>
      </c>
      <c r="U36" s="13">
        <f t="shared" si="12"/>
        <v>429817</v>
      </c>
      <c r="V36" s="13">
        <f t="shared" si="12"/>
        <v>214192.56999999998</v>
      </c>
      <c r="W36" s="14">
        <f t="shared" si="8"/>
        <v>49.83343376367151</v>
      </c>
      <c r="X36" s="13">
        <f t="shared" si="12"/>
        <v>599039</v>
      </c>
      <c r="Y36" s="13">
        <f t="shared" si="12"/>
        <v>309491.5</v>
      </c>
      <c r="Z36" s="14">
        <f t="shared" si="9"/>
        <v>51.66466624042842</v>
      </c>
      <c r="AA36" s="6" t="s">
        <v>15</v>
      </c>
      <c r="AB36" s="13">
        <f t="shared" si="12"/>
        <v>713100</v>
      </c>
      <c r="AC36" s="13">
        <f t="shared" si="12"/>
        <v>380422.36000000004</v>
      </c>
      <c r="AD36" s="14">
        <f t="shared" si="10"/>
        <v>53.34768756135185</v>
      </c>
      <c r="AE36" s="13">
        <f t="shared" si="12"/>
        <v>2312227</v>
      </c>
      <c r="AF36" s="13">
        <f t="shared" si="12"/>
        <v>1170160.8399999999</v>
      </c>
      <c r="AG36" s="13">
        <f>AF36/AE36%</f>
        <v>50.60752426124251</v>
      </c>
      <c r="AH36" s="13">
        <f>SUM(AH13:AH35)</f>
        <v>15297</v>
      </c>
      <c r="AI36" s="13">
        <f>SUM(AI13:AI35)</f>
        <v>0</v>
      </c>
      <c r="AJ36" s="13">
        <f>AI36/AH36%</f>
        <v>0</v>
      </c>
    </row>
    <row r="37" spans="1:33" s="44" customFormat="1" ht="39" customHeight="1">
      <c r="A37" s="43"/>
      <c r="AG37" s="45"/>
    </row>
    <row r="38" spans="1:33" s="1" customFormat="1" ht="12.75">
      <c r="A38" s="5"/>
      <c r="D38" s="9"/>
      <c r="G38" s="9"/>
      <c r="J38" s="9"/>
      <c r="M38" s="9"/>
      <c r="N38" s="9"/>
      <c r="Q38" s="9"/>
      <c r="T38" s="9"/>
      <c r="W38" s="9"/>
      <c r="Z38" s="9"/>
      <c r="AA38" s="9"/>
      <c r="AD38" s="9"/>
      <c r="AG38" s="46"/>
    </row>
    <row r="39" spans="1:33" s="1" customFormat="1" ht="12.75">
      <c r="A39" s="5"/>
      <c r="D39" s="9"/>
      <c r="G39" s="9"/>
      <c r="J39" s="9"/>
      <c r="M39" s="9"/>
      <c r="N39" s="9"/>
      <c r="Q39" s="9"/>
      <c r="T39" s="9"/>
      <c r="W39" s="9"/>
      <c r="Z39" s="9"/>
      <c r="AA39" s="9"/>
      <c r="AD39" s="9"/>
      <c r="AG39" s="9"/>
    </row>
    <row r="40" spans="1:33" s="1" customFormat="1" ht="12.75">
      <c r="A40" s="5"/>
      <c r="D40" s="9"/>
      <c r="G40" s="9"/>
      <c r="J40" s="9"/>
      <c r="M40" s="9"/>
      <c r="N40" s="9"/>
      <c r="Q40" s="9"/>
      <c r="T40" s="9"/>
      <c r="W40" s="9"/>
      <c r="Z40" s="9"/>
      <c r="AA40" s="9"/>
      <c r="AD40" s="9"/>
      <c r="AG40" s="9"/>
    </row>
    <row r="41" spans="1:33" s="16" customFormat="1" ht="15.75">
      <c r="A41" s="81"/>
      <c r="B41" s="81"/>
      <c r="C41" s="81"/>
      <c r="D41" s="81"/>
      <c r="E41" s="81"/>
      <c r="F41" s="81"/>
      <c r="G41" s="81"/>
      <c r="J41" s="17"/>
      <c r="M41" s="17"/>
      <c r="N41" s="17"/>
      <c r="Q41" s="17"/>
      <c r="T41" s="17"/>
      <c r="W41" s="17"/>
      <c r="Z41" s="17"/>
      <c r="AA41" s="17"/>
      <c r="AD41" s="17"/>
      <c r="AG41" s="17"/>
    </row>
    <row r="42" spans="1:33" s="19" customFormat="1" ht="12.75">
      <c r="A42" s="18"/>
      <c r="D42" s="20"/>
      <c r="G42" s="20"/>
      <c r="J42" s="20"/>
      <c r="M42" s="20"/>
      <c r="N42" s="20"/>
      <c r="Q42" s="20"/>
      <c r="T42" s="20"/>
      <c r="W42" s="20"/>
      <c r="Z42" s="20"/>
      <c r="AA42" s="20"/>
      <c r="AD42" s="20"/>
      <c r="AG42" s="20"/>
    </row>
    <row r="43" spans="1:33" s="19" customFormat="1" ht="13.5">
      <c r="A43" s="82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27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27"/>
      <c r="AB43" s="80"/>
      <c r="AC43" s="80"/>
      <c r="AD43" s="80"/>
      <c r="AE43" s="80"/>
      <c r="AF43" s="80"/>
      <c r="AG43" s="80"/>
    </row>
    <row r="44" spans="1:33" s="19" customFormat="1" ht="12.75">
      <c r="A44" s="82"/>
      <c r="B44" s="21"/>
      <c r="C44" s="21"/>
      <c r="D44" s="22"/>
      <c r="E44" s="21"/>
      <c r="F44" s="21"/>
      <c r="G44" s="22"/>
      <c r="H44" s="21"/>
      <c r="I44" s="21"/>
      <c r="J44" s="22"/>
      <c r="K44" s="21"/>
      <c r="L44" s="21"/>
      <c r="M44" s="22"/>
      <c r="N44" s="22"/>
      <c r="O44" s="21"/>
      <c r="P44" s="21"/>
      <c r="Q44" s="22"/>
      <c r="R44" s="21"/>
      <c r="S44" s="21"/>
      <c r="T44" s="22"/>
      <c r="U44" s="21"/>
      <c r="V44" s="21"/>
      <c r="W44" s="22"/>
      <c r="X44" s="21"/>
      <c r="Y44" s="21"/>
      <c r="Z44" s="22"/>
      <c r="AA44" s="22"/>
      <c r="AB44" s="21"/>
      <c r="AC44" s="21"/>
      <c r="AD44" s="22"/>
      <c r="AE44" s="21"/>
      <c r="AF44" s="21"/>
      <c r="AG44" s="22"/>
    </row>
    <row r="45" spans="1:33" s="19" customFormat="1" ht="12.75">
      <c r="A45" s="23"/>
      <c r="B45" s="16"/>
      <c r="C45" s="16"/>
      <c r="D45" s="17"/>
      <c r="E45" s="16"/>
      <c r="F45" s="16"/>
      <c r="G45" s="17"/>
      <c r="H45" s="16"/>
      <c r="I45" s="16"/>
      <c r="J45" s="17"/>
      <c r="K45" s="16"/>
      <c r="L45" s="16"/>
      <c r="M45" s="17"/>
      <c r="N45" s="17"/>
      <c r="O45" s="16"/>
      <c r="P45" s="16"/>
      <c r="Q45" s="17"/>
      <c r="R45" s="16"/>
      <c r="S45" s="16"/>
      <c r="T45" s="17"/>
      <c r="U45" s="16"/>
      <c r="V45" s="16"/>
      <c r="W45" s="17"/>
      <c r="X45" s="16"/>
      <c r="Y45" s="16"/>
      <c r="Z45" s="17"/>
      <c r="AA45" s="17"/>
      <c r="AB45" s="16"/>
      <c r="AC45" s="16"/>
      <c r="AD45" s="17"/>
      <c r="AE45" s="16"/>
      <c r="AF45" s="16"/>
      <c r="AG45" s="17"/>
    </row>
    <row r="46" spans="1:33" s="19" customFormat="1" ht="12.75">
      <c r="A46" s="21"/>
      <c r="B46" s="24"/>
      <c r="C46" s="24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19" customFormat="1" ht="12.75">
      <c r="A47" s="21"/>
      <c r="B47" s="24"/>
      <c r="C47" s="24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17"/>
      <c r="AA47" s="17"/>
      <c r="AB47" s="25"/>
      <c r="AC47" s="25"/>
      <c r="AD47" s="25"/>
      <c r="AE47" s="25"/>
      <c r="AF47" s="25"/>
      <c r="AG47" s="25"/>
    </row>
    <row r="48" spans="1:33" s="19" customFormat="1" ht="12.75">
      <c r="A48" s="21"/>
      <c r="B48" s="24"/>
      <c r="C48" s="24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19" customFormat="1" ht="12.75">
      <c r="A49" s="21"/>
      <c r="B49" s="24"/>
      <c r="C49" s="24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19" customFormat="1" ht="12.75">
      <c r="A50" s="21"/>
      <c r="B50" s="24"/>
      <c r="C50" s="24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19" customFormat="1" ht="12.75">
      <c r="A51" s="21"/>
      <c r="B51" s="24"/>
      <c r="C51" s="24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19" customFormat="1" ht="12.75">
      <c r="A52" s="21"/>
      <c r="B52" s="24"/>
      <c r="C52" s="24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6"/>
      <c r="AA52" s="26"/>
      <c r="AB52" s="25"/>
      <c r="AC52" s="25"/>
      <c r="AD52" s="25"/>
      <c r="AE52" s="25"/>
      <c r="AF52" s="25"/>
      <c r="AG52" s="25"/>
    </row>
    <row r="53" spans="1:33" s="19" customFormat="1" ht="12.75">
      <c r="A53" s="21"/>
      <c r="B53" s="24"/>
      <c r="C53" s="24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s="19" customFormat="1" ht="12.75">
      <c r="A54" s="21"/>
      <c r="B54" s="24"/>
      <c r="C54" s="24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19" customFormat="1" ht="12.75">
      <c r="A55" s="21"/>
      <c r="B55" s="24"/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19" customFormat="1" ht="12.75">
      <c r="A56" s="21"/>
      <c r="B56" s="24"/>
      <c r="C56" s="24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19" customFormat="1" ht="12.75">
      <c r="A57" s="21"/>
      <c r="B57" s="24"/>
      <c r="C57" s="24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19" customFormat="1" ht="12.75">
      <c r="A58" s="21"/>
      <c r="B58" s="24"/>
      <c r="C58" s="24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19" customFormat="1" ht="12.75">
      <c r="A59" s="21"/>
      <c r="B59" s="24"/>
      <c r="C59" s="24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19" customFormat="1" ht="12.75">
      <c r="A60" s="21"/>
      <c r="B60" s="24"/>
      <c r="C60" s="24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19" customFormat="1" ht="12.75">
      <c r="A61" s="21"/>
      <c r="B61" s="24"/>
      <c r="C61" s="24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s="19" customFormat="1" ht="12.75">
      <c r="A62" s="21"/>
      <c r="B62" s="24"/>
      <c r="C62" s="24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19" customFormat="1" ht="12.75">
      <c r="A63" s="21"/>
      <c r="B63" s="24"/>
      <c r="C63" s="24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19" customFormat="1" ht="12.75">
      <c r="A64" s="21"/>
      <c r="B64" s="24"/>
      <c r="C64" s="24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19" customFormat="1" ht="12.75">
      <c r="A65" s="21"/>
      <c r="B65" s="24"/>
      <c r="C65" s="24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19" customFormat="1" ht="12.75">
      <c r="A66" s="21"/>
      <c r="B66" s="24"/>
      <c r="C66" s="24"/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19" customFormat="1" ht="12.75">
      <c r="A67" s="21"/>
      <c r="B67" s="24"/>
      <c r="C67" s="24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s="19" customFormat="1" ht="12.75">
      <c r="A68" s="21"/>
      <c r="B68" s="24"/>
      <c r="C68" s="24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19" customFormat="1" ht="12.75">
      <c r="A69" s="21"/>
      <c r="B69" s="24"/>
      <c r="C69" s="24"/>
      <c r="D69" s="24"/>
      <c r="E69" s="24"/>
      <c r="F69" s="24"/>
      <c r="G69" s="25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</sheetData>
  <sheetProtection/>
  <mergeCells count="35">
    <mergeCell ref="J1:K1"/>
    <mergeCell ref="J2:K2"/>
    <mergeCell ref="J3:K3"/>
    <mergeCell ref="J4:K4"/>
    <mergeCell ref="AH10:AJ10"/>
    <mergeCell ref="AB43:AD43"/>
    <mergeCell ref="AE43:AG43"/>
    <mergeCell ref="A41:G41"/>
    <mergeCell ref="U43:W43"/>
    <mergeCell ref="X43:Z43"/>
    <mergeCell ref="K43:M43"/>
    <mergeCell ref="O43:Q43"/>
    <mergeCell ref="R43:T43"/>
    <mergeCell ref="A43:A44"/>
    <mergeCell ref="B43:D43"/>
    <mergeCell ref="E43:G43"/>
    <mergeCell ref="H43:J43"/>
    <mergeCell ref="X10:Z10"/>
    <mergeCell ref="E10:G10"/>
    <mergeCell ref="H10:J10"/>
    <mergeCell ref="N8:T8"/>
    <mergeCell ref="AB8:AE8"/>
    <mergeCell ref="AA10:AA11"/>
    <mergeCell ref="O10:Q10"/>
    <mergeCell ref="N10:N11"/>
    <mergeCell ref="AB10:AD10"/>
    <mergeCell ref="AE10:AG10"/>
    <mergeCell ref="R10:T10"/>
    <mergeCell ref="U10:W10"/>
    <mergeCell ref="A7:M7"/>
    <mergeCell ref="A6:M6"/>
    <mergeCell ref="A8:G8"/>
    <mergeCell ref="K10:M10"/>
    <mergeCell ref="A10:A11"/>
    <mergeCell ref="B10:D10"/>
  </mergeCells>
  <printOptions/>
  <pageMargins left="0.6299212598425197" right="0.1968503937007874" top="0.3937007874015748" bottom="0.3937007874015748" header="0.4330708661417323" footer="0.4330708661417323"/>
  <pageSetup horizontalDpi="600" verticalDpi="600" orientation="landscape" paperSize="9" scale="86" r:id="rId1"/>
  <headerFooter alignWithMargins="0">
    <oddFooter xml:space="preserve">&amp;RStrona    z    </oddFooter>
  </headerFooter>
  <colBreaks count="2" manualBreakCount="2">
    <brk id="13" max="34" man="1"/>
    <brk id="26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G31"/>
  <sheetViews>
    <sheetView zoomScalePageLayoutView="0" workbookViewId="0" topLeftCell="A1">
      <selection activeCell="B7" sqref="B7:D31"/>
    </sheetView>
  </sheetViews>
  <sheetFormatPr defaultColWidth="9.140625" defaultRowHeight="12.75"/>
  <cols>
    <col min="1" max="1" width="9.421875" style="0" bestFit="1" customWidth="1"/>
    <col min="2" max="3" width="13.140625" style="0" bestFit="1" customWidth="1"/>
    <col min="4" max="4" width="10.421875" style="0" bestFit="1" customWidth="1"/>
    <col min="5" max="5" width="12.28125" style="0" bestFit="1" customWidth="1"/>
    <col min="6" max="6" width="12.140625" style="0" bestFit="1" customWidth="1"/>
    <col min="7" max="7" width="10.00390625" style="0" bestFit="1" customWidth="1"/>
    <col min="8" max="9" width="12.140625" style="0" bestFit="1" customWidth="1"/>
    <col min="10" max="10" width="9.8515625" style="0" bestFit="1" customWidth="1"/>
    <col min="11" max="12" width="11.8515625" style="0" bestFit="1" customWidth="1"/>
    <col min="13" max="13" width="10.421875" style="0" bestFit="1" customWidth="1"/>
    <col min="14" max="14" width="13.57421875" style="0" customWidth="1"/>
    <col min="15" max="15" width="11.8515625" style="0" bestFit="1" customWidth="1"/>
    <col min="16" max="16" width="12.7109375" style="0" customWidth="1"/>
    <col min="17" max="17" width="7.7109375" style="0" customWidth="1"/>
    <col min="18" max="19" width="12.28125" style="0" bestFit="1" customWidth="1"/>
    <col min="20" max="20" width="10.421875" style="0" bestFit="1" customWidth="1"/>
    <col min="21" max="22" width="12.57421875" style="0" bestFit="1" customWidth="1"/>
    <col min="23" max="23" width="10.421875" style="0" bestFit="1" customWidth="1"/>
    <col min="24" max="24" width="12.57421875" style="0" bestFit="1" customWidth="1"/>
    <col min="25" max="25" width="12.28125" style="0" bestFit="1" customWidth="1"/>
    <col min="26" max="26" width="10.421875" style="0" bestFit="1" customWidth="1"/>
    <col min="27" max="28" width="12.28125" style="0" bestFit="1" customWidth="1"/>
    <col min="29" max="29" width="10.28125" style="0" bestFit="1" customWidth="1"/>
    <col min="30" max="31" width="13.28125" style="0" bestFit="1" customWidth="1"/>
    <col min="32" max="32" width="9.8515625" style="0" customWidth="1"/>
  </cols>
  <sheetData>
    <row r="2" spans="1:32" ht="16.5">
      <c r="A2" s="78" t="s">
        <v>20</v>
      </c>
      <c r="B2" s="78"/>
      <c r="C2" s="78"/>
      <c r="D2" s="78"/>
      <c r="E2" s="78"/>
      <c r="F2" s="78"/>
      <c r="G2" s="78"/>
      <c r="H2" s="1"/>
      <c r="I2" s="1"/>
      <c r="J2" s="9"/>
      <c r="K2" s="1"/>
      <c r="L2" s="1"/>
      <c r="M2" s="9"/>
      <c r="N2" s="1"/>
      <c r="O2" s="1"/>
      <c r="P2" s="9"/>
      <c r="Q2" s="78" t="s">
        <v>20</v>
      </c>
      <c r="R2" s="78"/>
      <c r="S2" s="78"/>
      <c r="T2" s="78"/>
      <c r="U2" s="78"/>
      <c r="V2" s="78"/>
      <c r="W2" s="78"/>
      <c r="X2" s="1"/>
      <c r="Y2" s="1"/>
      <c r="Z2" s="9"/>
      <c r="AA2" s="78"/>
      <c r="AB2" s="78"/>
      <c r="AC2" s="78"/>
      <c r="AD2" s="78"/>
      <c r="AE2" s="78"/>
      <c r="AF2" s="78"/>
    </row>
    <row r="3" spans="1:32" ht="22.5" customHeight="1">
      <c r="A3" s="4"/>
      <c r="D3" s="12"/>
      <c r="G3" s="12"/>
      <c r="J3" s="12"/>
      <c r="M3" s="12"/>
      <c r="P3" s="12"/>
      <c r="Q3" s="12"/>
      <c r="T3" s="12"/>
      <c r="W3" s="12"/>
      <c r="Z3" s="12"/>
      <c r="AC3" s="12"/>
      <c r="AF3" s="12"/>
    </row>
    <row r="4" spans="1:32" ht="13.5">
      <c r="A4" s="79" t="s">
        <v>0</v>
      </c>
      <c r="B4" s="75" t="s">
        <v>4</v>
      </c>
      <c r="C4" s="75"/>
      <c r="D4" s="75"/>
      <c r="E4" s="75" t="s">
        <v>19</v>
      </c>
      <c r="F4" s="75"/>
      <c r="G4" s="75"/>
      <c r="H4" s="75" t="s">
        <v>5</v>
      </c>
      <c r="I4" s="75"/>
      <c r="J4" s="75"/>
      <c r="K4" s="75" t="s">
        <v>6</v>
      </c>
      <c r="L4" s="75"/>
      <c r="M4" s="75"/>
      <c r="N4" s="75" t="s">
        <v>8</v>
      </c>
      <c r="O4" s="75"/>
      <c r="P4" s="75"/>
      <c r="Q4" s="79" t="s">
        <v>0</v>
      </c>
      <c r="R4" s="75" t="s">
        <v>9</v>
      </c>
      <c r="S4" s="75"/>
      <c r="T4" s="75"/>
      <c r="U4" s="75" t="s">
        <v>10</v>
      </c>
      <c r="V4" s="75"/>
      <c r="W4" s="75"/>
      <c r="X4" s="75" t="s">
        <v>16</v>
      </c>
      <c r="Y4" s="75"/>
      <c r="Z4" s="75"/>
      <c r="AA4" s="75" t="s">
        <v>17</v>
      </c>
      <c r="AB4" s="75"/>
      <c r="AC4" s="75"/>
      <c r="AD4" s="75" t="s">
        <v>18</v>
      </c>
      <c r="AE4" s="75"/>
      <c r="AF4" s="75"/>
    </row>
    <row r="5" spans="1:32" ht="12.75">
      <c r="A5" s="79"/>
      <c r="B5" s="6" t="s">
        <v>1</v>
      </c>
      <c r="C5" s="6" t="s">
        <v>2</v>
      </c>
      <c r="D5" s="10" t="s">
        <v>3</v>
      </c>
      <c r="E5" s="6" t="s">
        <v>1</v>
      </c>
      <c r="F5" s="6" t="s">
        <v>2</v>
      </c>
      <c r="G5" s="10" t="s">
        <v>3</v>
      </c>
      <c r="H5" s="6" t="s">
        <v>1</v>
      </c>
      <c r="I5" s="6" t="s">
        <v>2</v>
      </c>
      <c r="J5" s="10" t="s">
        <v>3</v>
      </c>
      <c r="K5" s="6" t="s">
        <v>1</v>
      </c>
      <c r="L5" s="6" t="s">
        <v>2</v>
      </c>
      <c r="M5" s="10" t="s">
        <v>3</v>
      </c>
      <c r="N5" s="6" t="s">
        <v>1</v>
      </c>
      <c r="O5" s="6" t="s">
        <v>2</v>
      </c>
      <c r="P5" s="10" t="s">
        <v>3</v>
      </c>
      <c r="Q5" s="79"/>
      <c r="R5" s="6" t="s">
        <v>1</v>
      </c>
      <c r="S5" s="6" t="s">
        <v>2</v>
      </c>
      <c r="T5" s="10" t="s">
        <v>3</v>
      </c>
      <c r="U5" s="6" t="s">
        <v>1</v>
      </c>
      <c r="V5" s="6" t="s">
        <v>2</v>
      </c>
      <c r="W5" s="10" t="s">
        <v>3</v>
      </c>
      <c r="X5" s="6" t="s">
        <v>1</v>
      </c>
      <c r="Y5" s="6" t="s">
        <v>2</v>
      </c>
      <c r="Z5" s="10" t="s">
        <v>3</v>
      </c>
      <c r="AA5" s="6" t="s">
        <v>1</v>
      </c>
      <c r="AB5" s="6" t="s">
        <v>2</v>
      </c>
      <c r="AC5" s="10" t="s">
        <v>3</v>
      </c>
      <c r="AD5" s="6" t="s">
        <v>1</v>
      </c>
      <c r="AE5" s="6" t="s">
        <v>2</v>
      </c>
      <c r="AF5" s="10" t="s">
        <v>3</v>
      </c>
    </row>
    <row r="6" spans="1:32" ht="12.75">
      <c r="A6" s="7"/>
      <c r="B6" s="8"/>
      <c r="C6" s="8"/>
      <c r="D6" s="11"/>
      <c r="E6" s="8"/>
      <c r="F6" s="8"/>
      <c r="G6" s="11"/>
      <c r="H6" s="8"/>
      <c r="I6" s="8"/>
      <c r="J6" s="11"/>
      <c r="K6" s="8"/>
      <c r="L6" s="8"/>
      <c r="M6" s="11"/>
      <c r="N6" s="8"/>
      <c r="O6" s="8"/>
      <c r="P6" s="11"/>
      <c r="Q6" s="8"/>
      <c r="R6" s="8"/>
      <c r="S6" s="8"/>
      <c r="T6" s="11"/>
      <c r="U6" s="8"/>
      <c r="V6" s="8"/>
      <c r="W6" s="11"/>
      <c r="X6" s="8"/>
      <c r="Y6" s="8"/>
      <c r="Z6" s="11"/>
      <c r="AA6" s="8"/>
      <c r="AB6" s="8"/>
      <c r="AC6" s="11"/>
      <c r="AD6" s="8"/>
      <c r="AE6" s="8"/>
      <c r="AF6" s="11"/>
    </row>
    <row r="7" spans="1:33" ht="19.5" customHeight="1">
      <c r="A7" s="6">
        <v>3020</v>
      </c>
      <c r="B7" s="69">
        <f aca="true" t="shared" si="0" ref="B7:B28">E7+H7+K7+N7+R7+U7+X7+AA7+AD7</f>
        <v>24228</v>
      </c>
      <c r="C7" s="69">
        <f aca="true" t="shared" si="1" ref="C7:C28">F7+I7+L7+O7+S7+V7+Y7+AB7+AE7</f>
        <v>9308.45</v>
      </c>
      <c r="D7" s="69">
        <f aca="true" t="shared" si="2" ref="D7:D13">C7/B7%</f>
        <v>38.42021627868582</v>
      </c>
      <c r="E7" s="14">
        <v>504</v>
      </c>
      <c r="F7" s="14">
        <v>0</v>
      </c>
      <c r="G7" s="14">
        <f aca="true" t="shared" si="3" ref="G7:G19">F7/E7%</f>
        <v>0</v>
      </c>
      <c r="H7" s="14">
        <v>0</v>
      </c>
      <c r="I7" s="14">
        <v>0</v>
      </c>
      <c r="J7" s="14">
        <v>0</v>
      </c>
      <c r="K7" s="14">
        <v>1430</v>
      </c>
      <c r="L7" s="14">
        <v>561.91</v>
      </c>
      <c r="M7" s="14">
        <f>L7/K7%</f>
        <v>39.29440559440559</v>
      </c>
      <c r="N7" s="14">
        <v>3266</v>
      </c>
      <c r="O7" s="14">
        <v>1024.78</v>
      </c>
      <c r="P7" s="14">
        <f>O7/N7%</f>
        <v>31.377219840783837</v>
      </c>
      <c r="Q7" s="6">
        <v>3020</v>
      </c>
      <c r="R7" s="14">
        <v>1058</v>
      </c>
      <c r="S7" s="14">
        <v>538.42</v>
      </c>
      <c r="T7" s="14">
        <f>S7/R7%</f>
        <v>50.890359168241964</v>
      </c>
      <c r="U7" s="14">
        <v>950</v>
      </c>
      <c r="V7" s="14">
        <v>0</v>
      </c>
      <c r="W7" s="14">
        <f>V7/U7%</f>
        <v>0</v>
      </c>
      <c r="X7" s="14">
        <v>2950</v>
      </c>
      <c r="Y7" s="14">
        <v>870.55</v>
      </c>
      <c r="Z7" s="14">
        <f>Y7/X7%</f>
        <v>29.51016949152542</v>
      </c>
      <c r="AA7" s="14">
        <v>3588</v>
      </c>
      <c r="AB7" s="14">
        <v>1507.48</v>
      </c>
      <c r="AC7" s="14">
        <f>AB7/AA7%</f>
        <v>42.01449275362319</v>
      </c>
      <c r="AD7" s="14">
        <v>10482</v>
      </c>
      <c r="AE7" s="14">
        <v>4805.31</v>
      </c>
      <c r="AF7" s="14">
        <f>AE7/AD7%</f>
        <v>45.84344590726961</v>
      </c>
      <c r="AG7" s="6">
        <v>3020</v>
      </c>
    </row>
    <row r="8" spans="1:33" ht="19.5" customHeight="1" hidden="1">
      <c r="A8" s="6">
        <v>3240</v>
      </c>
      <c r="B8" s="69">
        <f t="shared" si="0"/>
        <v>0</v>
      </c>
      <c r="C8" s="69">
        <f t="shared" si="1"/>
        <v>0</v>
      </c>
      <c r="D8" s="69" t="e">
        <f t="shared" si="2"/>
        <v>#DIV/0!</v>
      </c>
      <c r="E8" s="14"/>
      <c r="F8" s="14"/>
      <c r="G8" s="14" t="e">
        <f t="shared" si="3"/>
        <v>#DIV/0!</v>
      </c>
      <c r="H8" s="14"/>
      <c r="I8" s="14"/>
      <c r="J8" s="14">
        <v>0</v>
      </c>
      <c r="K8" s="14"/>
      <c r="L8" s="14"/>
      <c r="M8" s="14" t="e">
        <f>L8/K8%</f>
        <v>#DIV/0!</v>
      </c>
      <c r="N8" s="14"/>
      <c r="O8" s="14"/>
      <c r="P8" s="14">
        <v>0</v>
      </c>
      <c r="Q8" s="6">
        <v>3240</v>
      </c>
      <c r="R8" s="14"/>
      <c r="S8" s="14"/>
      <c r="T8" s="14">
        <v>0</v>
      </c>
      <c r="U8" s="14"/>
      <c r="V8" s="14"/>
      <c r="W8" s="14">
        <v>0</v>
      </c>
      <c r="X8" s="14"/>
      <c r="Y8" s="14"/>
      <c r="Z8" s="11"/>
      <c r="AA8" s="14"/>
      <c r="AB8" s="14"/>
      <c r="AC8" s="14"/>
      <c r="AD8" s="14"/>
      <c r="AE8" s="14"/>
      <c r="AF8" s="14" t="e">
        <f aca="true" t="shared" si="4" ref="AF8:AF19">AE8/AD8%</f>
        <v>#DIV/0!</v>
      </c>
      <c r="AG8" s="6">
        <v>3240</v>
      </c>
    </row>
    <row r="9" spans="1:33" ht="19.5" customHeight="1">
      <c r="A9" s="6">
        <v>4010</v>
      </c>
      <c r="B9" s="69">
        <f t="shared" si="0"/>
        <v>319923</v>
      </c>
      <c r="C9" s="69">
        <f t="shared" si="1"/>
        <v>140190.35</v>
      </c>
      <c r="D9" s="69">
        <f t="shared" si="2"/>
        <v>43.82002856937451</v>
      </c>
      <c r="E9" s="14">
        <v>11926</v>
      </c>
      <c r="F9" s="14">
        <v>0</v>
      </c>
      <c r="G9" s="14">
        <f t="shared" si="3"/>
        <v>0</v>
      </c>
      <c r="H9" s="14">
        <v>12144</v>
      </c>
      <c r="I9" s="14">
        <v>3845.4</v>
      </c>
      <c r="J9" s="14">
        <v>0</v>
      </c>
      <c r="K9" s="14">
        <v>16035</v>
      </c>
      <c r="L9" s="14">
        <v>6742.62</v>
      </c>
      <c r="M9" s="14">
        <f>L9/K9%</f>
        <v>42.04939195509822</v>
      </c>
      <c r="N9" s="14">
        <v>25198</v>
      </c>
      <c r="O9" s="14">
        <v>12091.68</v>
      </c>
      <c r="P9" s="14">
        <f aca="true" t="shared" si="5" ref="P9:P31">O9/N9%</f>
        <v>47.98666560838162</v>
      </c>
      <c r="Q9" s="6">
        <v>4010</v>
      </c>
      <c r="R9" s="14">
        <v>16535</v>
      </c>
      <c r="S9" s="14">
        <v>8630.41</v>
      </c>
      <c r="T9" s="14">
        <f aca="true" t="shared" si="6" ref="T9:T17">S9/R9%</f>
        <v>52.19479891140006</v>
      </c>
      <c r="U9" s="14">
        <v>9979</v>
      </c>
      <c r="V9" s="14">
        <v>2999.49</v>
      </c>
      <c r="W9" s="14">
        <f>V9/U9%</f>
        <v>30.058021845876336</v>
      </c>
      <c r="X9" s="14">
        <v>30463</v>
      </c>
      <c r="Y9" s="14">
        <v>11101.33</v>
      </c>
      <c r="Z9" s="14">
        <f>Y9/X9%</f>
        <v>36.44201162065456</v>
      </c>
      <c r="AA9" s="14">
        <v>54326</v>
      </c>
      <c r="AB9" s="14">
        <v>25780.46</v>
      </c>
      <c r="AC9" s="14">
        <f aca="true" t="shared" si="7" ref="AC9:AC20">AB9/AA9%</f>
        <v>47.455104369914956</v>
      </c>
      <c r="AD9" s="14">
        <v>143317</v>
      </c>
      <c r="AE9" s="14">
        <v>68998.96</v>
      </c>
      <c r="AF9" s="14">
        <f t="shared" si="4"/>
        <v>48.14429551274448</v>
      </c>
      <c r="AG9" s="6">
        <v>4010</v>
      </c>
    </row>
    <row r="10" spans="1:33" ht="19.5" customHeight="1">
      <c r="A10" s="6">
        <v>4040</v>
      </c>
      <c r="B10" s="69">
        <f t="shared" si="0"/>
        <v>21320</v>
      </c>
      <c r="C10" s="69">
        <f t="shared" si="1"/>
        <v>18961.14</v>
      </c>
      <c r="D10" s="69">
        <f t="shared" si="2"/>
        <v>88.9359287054409</v>
      </c>
      <c r="E10" s="14">
        <v>450</v>
      </c>
      <c r="F10" s="14">
        <v>115.64</v>
      </c>
      <c r="G10" s="14">
        <f t="shared" si="3"/>
        <v>25.697777777777777</v>
      </c>
      <c r="H10" s="14">
        <v>340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1371</v>
      </c>
      <c r="O10" s="14">
        <v>1246.95</v>
      </c>
      <c r="P10" s="14">
        <f t="shared" si="5"/>
        <v>90.95185995623632</v>
      </c>
      <c r="Q10" s="6">
        <v>4040</v>
      </c>
      <c r="R10" s="14">
        <v>1313</v>
      </c>
      <c r="S10" s="14">
        <v>1135.68</v>
      </c>
      <c r="T10" s="14">
        <f t="shared" si="6"/>
        <v>86.4950495049505</v>
      </c>
      <c r="U10" s="14">
        <v>850</v>
      </c>
      <c r="V10" s="14">
        <v>622.48</v>
      </c>
      <c r="W10" s="14">
        <f>V10/U10%</f>
        <v>73.23294117647059</v>
      </c>
      <c r="X10" s="14">
        <v>1695</v>
      </c>
      <c r="Y10" s="14">
        <v>946.6</v>
      </c>
      <c r="Z10" s="14">
        <f>Y10/X10%</f>
        <v>55.846607669616525</v>
      </c>
      <c r="AA10" s="14">
        <v>3660</v>
      </c>
      <c r="AB10" s="14">
        <v>3656.23</v>
      </c>
      <c r="AC10" s="14">
        <f t="shared" si="7"/>
        <v>99.89699453551913</v>
      </c>
      <c r="AD10" s="14">
        <v>11641</v>
      </c>
      <c r="AE10" s="14">
        <v>11237.56</v>
      </c>
      <c r="AF10" s="14">
        <f t="shared" si="4"/>
        <v>96.53431835752941</v>
      </c>
      <c r="AG10" s="6">
        <v>4040</v>
      </c>
    </row>
    <row r="11" spans="1:33" ht="19.5" customHeight="1">
      <c r="A11" s="6">
        <v>4110</v>
      </c>
      <c r="B11" s="69">
        <f t="shared" si="0"/>
        <v>55878</v>
      </c>
      <c r="C11" s="69">
        <f t="shared" si="1"/>
        <v>25209.2</v>
      </c>
      <c r="D11" s="69">
        <f t="shared" si="2"/>
        <v>45.114714198790224</v>
      </c>
      <c r="E11" s="14">
        <v>2068</v>
      </c>
      <c r="F11" s="14">
        <v>17.46</v>
      </c>
      <c r="G11" s="14">
        <f t="shared" si="3"/>
        <v>0.844294003868472</v>
      </c>
      <c r="H11" s="14">
        <v>2004</v>
      </c>
      <c r="I11" s="14">
        <v>612.59</v>
      </c>
      <c r="J11" s="14">
        <v>0</v>
      </c>
      <c r="K11" s="14">
        <v>2777</v>
      </c>
      <c r="L11" s="14">
        <v>1163.56</v>
      </c>
      <c r="M11" s="14">
        <f>L11/K11%</f>
        <v>41.89989196975153</v>
      </c>
      <c r="N11" s="14">
        <v>4744</v>
      </c>
      <c r="O11" s="14">
        <v>2285.47</v>
      </c>
      <c r="P11" s="14">
        <f t="shared" si="5"/>
        <v>48.17601180438449</v>
      </c>
      <c r="Q11" s="6">
        <v>4110</v>
      </c>
      <c r="R11" s="14">
        <v>2938</v>
      </c>
      <c r="S11" s="14">
        <v>1556</v>
      </c>
      <c r="T11" s="14">
        <f t="shared" si="6"/>
        <v>52.961198093941455</v>
      </c>
      <c r="U11" s="14">
        <v>1772</v>
      </c>
      <c r="V11" s="14">
        <v>546.92</v>
      </c>
      <c r="W11" s="14">
        <f>V11/U11%</f>
        <v>30.864559819413092</v>
      </c>
      <c r="X11" s="14">
        <v>5287</v>
      </c>
      <c r="Y11" s="14">
        <v>1950.68</v>
      </c>
      <c r="Z11" s="14">
        <f>Y11/X11%</f>
        <v>36.89578210705504</v>
      </c>
      <c r="AA11" s="14">
        <v>9298</v>
      </c>
      <c r="AB11" s="14">
        <v>4281.52</v>
      </c>
      <c r="AC11" s="14">
        <f t="shared" si="7"/>
        <v>46.04775220477522</v>
      </c>
      <c r="AD11" s="14">
        <v>24990</v>
      </c>
      <c r="AE11" s="14">
        <v>12795</v>
      </c>
      <c r="AF11" s="14">
        <f t="shared" si="4"/>
        <v>51.20048019207683</v>
      </c>
      <c r="AG11" s="6">
        <v>4110</v>
      </c>
    </row>
    <row r="12" spans="1:33" ht="19.5" customHeight="1">
      <c r="A12" s="6">
        <v>4120</v>
      </c>
      <c r="B12" s="69">
        <f t="shared" si="0"/>
        <v>8951</v>
      </c>
      <c r="C12" s="69">
        <f t="shared" si="1"/>
        <v>3727.95</v>
      </c>
      <c r="D12" s="69">
        <f t="shared" si="2"/>
        <v>41.648419171042335</v>
      </c>
      <c r="E12" s="14">
        <v>315</v>
      </c>
      <c r="F12" s="14">
        <v>2.83</v>
      </c>
      <c r="G12" s="14">
        <f t="shared" si="3"/>
        <v>0.8984126984126984</v>
      </c>
      <c r="H12" s="14">
        <v>309</v>
      </c>
      <c r="I12" s="14">
        <v>94.21</v>
      </c>
      <c r="J12" s="14">
        <v>0</v>
      </c>
      <c r="K12" s="14">
        <v>427</v>
      </c>
      <c r="L12" s="14">
        <v>49.66</v>
      </c>
      <c r="M12" s="14">
        <f>L12/K12%</f>
        <v>11.629976580796253</v>
      </c>
      <c r="N12" s="14">
        <v>730</v>
      </c>
      <c r="O12" s="14">
        <v>351.45</v>
      </c>
      <c r="P12" s="14">
        <f t="shared" si="5"/>
        <v>48.14383561643836</v>
      </c>
      <c r="Q12" s="6">
        <v>4120</v>
      </c>
      <c r="R12" s="14">
        <v>460</v>
      </c>
      <c r="S12" s="14">
        <v>53.84</v>
      </c>
      <c r="T12" s="14">
        <f t="shared" si="6"/>
        <v>11.704347826086957</v>
      </c>
      <c r="U12" s="14">
        <v>288</v>
      </c>
      <c r="V12" s="14">
        <v>88.75</v>
      </c>
      <c r="W12" s="14">
        <f>V12/U12%</f>
        <v>30.815972222222225</v>
      </c>
      <c r="X12" s="14">
        <v>858</v>
      </c>
      <c r="Y12" s="14">
        <v>316.49</v>
      </c>
      <c r="Z12" s="14">
        <f>Y12/X12%</f>
        <v>36.886946386946384</v>
      </c>
      <c r="AA12" s="14">
        <v>1509</v>
      </c>
      <c r="AB12" s="14">
        <v>694.7</v>
      </c>
      <c r="AC12" s="14">
        <f t="shared" si="7"/>
        <v>46.037110669317435</v>
      </c>
      <c r="AD12" s="14">
        <v>4055</v>
      </c>
      <c r="AE12" s="14">
        <v>2076.02</v>
      </c>
      <c r="AF12" s="14">
        <f t="shared" si="4"/>
        <v>51.196547472256476</v>
      </c>
      <c r="AG12" s="6">
        <v>4120</v>
      </c>
    </row>
    <row r="13" spans="1:33" ht="19.5" customHeight="1" hidden="1">
      <c r="A13" s="6">
        <v>4170</v>
      </c>
      <c r="B13" s="69">
        <f t="shared" si="0"/>
        <v>0</v>
      </c>
      <c r="C13" s="69">
        <f t="shared" si="1"/>
        <v>0</v>
      </c>
      <c r="D13" s="69" t="e">
        <f t="shared" si="2"/>
        <v>#DIV/0!</v>
      </c>
      <c r="E13" s="14"/>
      <c r="F13" s="14"/>
      <c r="G13" s="14" t="e">
        <f t="shared" si="3"/>
        <v>#DIV/0!</v>
      </c>
      <c r="H13" s="14"/>
      <c r="I13" s="14"/>
      <c r="J13" s="14">
        <v>0</v>
      </c>
      <c r="K13" s="14"/>
      <c r="L13" s="14"/>
      <c r="M13" s="14" t="e">
        <f aca="true" t="shared" si="8" ref="M13:M19">L13/K13%</f>
        <v>#DIV/0!</v>
      </c>
      <c r="N13" s="14"/>
      <c r="O13" s="14"/>
      <c r="P13" s="14" t="e">
        <f t="shared" si="5"/>
        <v>#DIV/0!</v>
      </c>
      <c r="Q13" s="6">
        <v>4170</v>
      </c>
      <c r="R13" s="14"/>
      <c r="S13" s="14"/>
      <c r="T13" s="14" t="e">
        <f t="shared" si="6"/>
        <v>#DIV/0!</v>
      </c>
      <c r="U13" s="14"/>
      <c r="V13" s="14"/>
      <c r="W13" s="14">
        <v>0</v>
      </c>
      <c r="X13" s="14"/>
      <c r="Y13" s="14"/>
      <c r="Z13" s="15"/>
      <c r="AA13" s="14"/>
      <c r="AB13" s="14"/>
      <c r="AC13" s="14" t="e">
        <f t="shared" si="7"/>
        <v>#DIV/0!</v>
      </c>
      <c r="AD13" s="14"/>
      <c r="AE13" s="14"/>
      <c r="AF13" s="14" t="e">
        <f t="shared" si="4"/>
        <v>#DIV/0!</v>
      </c>
      <c r="AG13" s="6">
        <v>4170</v>
      </c>
    </row>
    <row r="14" spans="1:33" ht="19.5" customHeight="1">
      <c r="A14" s="6">
        <v>4210</v>
      </c>
      <c r="B14" s="69">
        <f t="shared" si="0"/>
        <v>41440</v>
      </c>
      <c r="C14" s="69">
        <f t="shared" si="1"/>
        <v>23515.440000000002</v>
      </c>
      <c r="D14" s="69">
        <f aca="true" t="shared" si="9" ref="D14:D28">C14/B14%</f>
        <v>56.74575289575291</v>
      </c>
      <c r="E14" s="14">
        <v>1540</v>
      </c>
      <c r="F14" s="14">
        <v>479.82</v>
      </c>
      <c r="G14" s="14">
        <f t="shared" si="3"/>
        <v>31.157142857142855</v>
      </c>
      <c r="H14" s="14">
        <v>3250</v>
      </c>
      <c r="I14" s="14">
        <v>1620.46</v>
      </c>
      <c r="J14" s="14">
        <f aca="true" t="shared" si="10" ref="J14:J20">I14/H14%</f>
        <v>49.86030769230769</v>
      </c>
      <c r="K14" s="14">
        <v>3200</v>
      </c>
      <c r="L14" s="14">
        <v>1341.6</v>
      </c>
      <c r="M14" s="14">
        <f t="shared" si="8"/>
        <v>41.925</v>
      </c>
      <c r="N14" s="14">
        <v>2600</v>
      </c>
      <c r="O14" s="14">
        <v>1048.52</v>
      </c>
      <c r="P14" s="14">
        <f t="shared" si="5"/>
        <v>40.32769230769231</v>
      </c>
      <c r="Q14" s="6">
        <v>4210</v>
      </c>
      <c r="R14" s="14">
        <v>3900</v>
      </c>
      <c r="S14" s="14">
        <v>1423.04</v>
      </c>
      <c r="T14" s="14">
        <f t="shared" si="6"/>
        <v>36.48820512820513</v>
      </c>
      <c r="U14" s="14">
        <v>3350</v>
      </c>
      <c r="V14" s="14">
        <v>2034.19</v>
      </c>
      <c r="W14" s="14">
        <f aca="true" t="shared" si="11" ref="W14:W20">V14/U14%</f>
        <v>60.722089552238806</v>
      </c>
      <c r="X14" s="14">
        <v>3600</v>
      </c>
      <c r="Y14" s="14">
        <v>2446.87</v>
      </c>
      <c r="Z14" s="14">
        <f aca="true" t="shared" si="12" ref="Z14:Z19">Y14/X14%</f>
        <v>67.9686111111111</v>
      </c>
      <c r="AA14" s="14">
        <v>6700</v>
      </c>
      <c r="AB14" s="14">
        <v>4565.47</v>
      </c>
      <c r="AC14" s="14">
        <f t="shared" si="7"/>
        <v>68.14134328358209</v>
      </c>
      <c r="AD14" s="14">
        <v>13300</v>
      </c>
      <c r="AE14" s="14">
        <v>8555.47</v>
      </c>
      <c r="AF14" s="14">
        <f t="shared" si="4"/>
        <v>64.32684210526315</v>
      </c>
      <c r="AG14" s="6">
        <v>4210</v>
      </c>
    </row>
    <row r="15" spans="1:33" ht="19.5" customHeight="1">
      <c r="A15" s="6">
        <v>4240</v>
      </c>
      <c r="B15" s="69">
        <f t="shared" si="0"/>
        <v>2000</v>
      </c>
      <c r="C15" s="69">
        <f t="shared" si="1"/>
        <v>0</v>
      </c>
      <c r="D15" s="69">
        <f t="shared" si="9"/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/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6">
        <v>4240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2000</v>
      </c>
      <c r="AE15" s="14">
        <v>0</v>
      </c>
      <c r="AF15" s="14">
        <f t="shared" si="4"/>
        <v>0</v>
      </c>
      <c r="AG15" s="6">
        <v>4240</v>
      </c>
    </row>
    <row r="16" spans="1:33" ht="19.5" customHeight="1">
      <c r="A16" s="6">
        <v>4260</v>
      </c>
      <c r="B16" s="69">
        <f t="shared" si="0"/>
        <v>12050</v>
      </c>
      <c r="C16" s="69">
        <f t="shared" si="1"/>
        <v>3417.3100000000004</v>
      </c>
      <c r="D16" s="69">
        <f t="shared" si="9"/>
        <v>28.35941908713693</v>
      </c>
      <c r="E16" s="14">
        <v>800</v>
      </c>
      <c r="F16" s="14">
        <v>334.18</v>
      </c>
      <c r="G16" s="14">
        <f t="shared" si="3"/>
        <v>41.7725</v>
      </c>
      <c r="H16" s="14">
        <v>800</v>
      </c>
      <c r="I16" s="14">
        <v>193.64</v>
      </c>
      <c r="J16" s="14">
        <f t="shared" si="10"/>
        <v>24.205</v>
      </c>
      <c r="K16" s="14">
        <v>400</v>
      </c>
      <c r="L16" s="14">
        <v>45.22</v>
      </c>
      <c r="M16" s="14">
        <f t="shared" si="8"/>
        <v>11.305</v>
      </c>
      <c r="N16" s="14">
        <v>1200</v>
      </c>
      <c r="O16" s="14">
        <v>114.75</v>
      </c>
      <c r="P16" s="14">
        <f t="shared" si="5"/>
        <v>9.5625</v>
      </c>
      <c r="Q16" s="6">
        <v>4260</v>
      </c>
      <c r="R16" s="14">
        <v>700</v>
      </c>
      <c r="S16" s="14">
        <v>150.88</v>
      </c>
      <c r="T16" s="14">
        <f t="shared" si="6"/>
        <v>21.554285714285715</v>
      </c>
      <c r="U16" s="14">
        <v>950</v>
      </c>
      <c r="V16" s="14">
        <v>172.32</v>
      </c>
      <c r="W16" s="14">
        <f t="shared" si="11"/>
        <v>18.138947368421054</v>
      </c>
      <c r="X16" s="14">
        <v>1100</v>
      </c>
      <c r="Y16" s="14">
        <v>192.47</v>
      </c>
      <c r="Z16" s="14">
        <f t="shared" si="12"/>
        <v>17.497272727272726</v>
      </c>
      <c r="AA16" s="14">
        <v>900</v>
      </c>
      <c r="AB16" s="14">
        <v>207.46</v>
      </c>
      <c r="AC16" s="14">
        <f t="shared" si="7"/>
        <v>23.051111111111112</v>
      </c>
      <c r="AD16" s="14">
        <v>5200</v>
      </c>
      <c r="AE16" s="14">
        <v>2006.39</v>
      </c>
      <c r="AF16" s="14">
        <f t="shared" si="4"/>
        <v>38.58442307692308</v>
      </c>
      <c r="AG16" s="6">
        <v>4260</v>
      </c>
    </row>
    <row r="17" spans="1:33" ht="19.5" customHeight="1" hidden="1">
      <c r="A17" s="6">
        <v>4270</v>
      </c>
      <c r="B17" s="69">
        <f t="shared" si="0"/>
        <v>0</v>
      </c>
      <c r="C17" s="69">
        <f t="shared" si="1"/>
        <v>0</v>
      </c>
      <c r="D17" s="69" t="e">
        <f t="shared" si="9"/>
        <v>#DIV/0!</v>
      </c>
      <c r="E17" s="14"/>
      <c r="F17" s="14"/>
      <c r="G17" s="14" t="e">
        <f t="shared" si="3"/>
        <v>#DIV/0!</v>
      </c>
      <c r="H17" s="14"/>
      <c r="I17" s="14"/>
      <c r="J17" s="14" t="e">
        <f t="shared" si="10"/>
        <v>#DIV/0!</v>
      </c>
      <c r="K17" s="14"/>
      <c r="L17" s="14"/>
      <c r="M17" s="14" t="e">
        <f t="shared" si="8"/>
        <v>#DIV/0!</v>
      </c>
      <c r="N17" s="14"/>
      <c r="O17" s="14"/>
      <c r="P17" s="14" t="e">
        <f t="shared" si="5"/>
        <v>#DIV/0!</v>
      </c>
      <c r="Q17" s="6">
        <v>4270</v>
      </c>
      <c r="R17" s="14"/>
      <c r="S17" s="14"/>
      <c r="T17" s="14" t="e">
        <f t="shared" si="6"/>
        <v>#DIV/0!</v>
      </c>
      <c r="U17" s="14"/>
      <c r="V17" s="14"/>
      <c r="W17" s="14" t="e">
        <f t="shared" si="11"/>
        <v>#DIV/0!</v>
      </c>
      <c r="X17" s="14"/>
      <c r="Y17" s="14"/>
      <c r="Z17" s="14" t="e">
        <f t="shared" si="12"/>
        <v>#DIV/0!</v>
      </c>
      <c r="AA17" s="14"/>
      <c r="AB17" s="14"/>
      <c r="AC17" s="14" t="e">
        <f t="shared" si="7"/>
        <v>#DIV/0!</v>
      </c>
      <c r="AD17" s="14"/>
      <c r="AE17" s="14"/>
      <c r="AF17" s="14" t="e">
        <f t="shared" si="4"/>
        <v>#DIV/0!</v>
      </c>
      <c r="AG17" s="6">
        <v>4270</v>
      </c>
    </row>
    <row r="18" spans="1:33" ht="19.5" customHeight="1" hidden="1">
      <c r="A18" s="6">
        <v>4280</v>
      </c>
      <c r="B18" s="69">
        <f t="shared" si="0"/>
        <v>0</v>
      </c>
      <c r="C18" s="69">
        <f t="shared" si="1"/>
        <v>0</v>
      </c>
      <c r="D18" s="69" t="e">
        <f t="shared" si="9"/>
        <v>#DIV/0!</v>
      </c>
      <c r="E18" s="14"/>
      <c r="F18" s="14"/>
      <c r="G18" s="14" t="e">
        <f t="shared" si="3"/>
        <v>#DIV/0!</v>
      </c>
      <c r="H18" s="14"/>
      <c r="I18" s="14"/>
      <c r="J18" s="14" t="e">
        <f t="shared" si="10"/>
        <v>#DIV/0!</v>
      </c>
      <c r="K18" s="14"/>
      <c r="L18" s="14"/>
      <c r="M18" s="14" t="e">
        <f t="shared" si="8"/>
        <v>#DIV/0!</v>
      </c>
      <c r="N18" s="14"/>
      <c r="O18" s="14"/>
      <c r="P18" s="14" t="e">
        <f t="shared" si="5"/>
        <v>#DIV/0!</v>
      </c>
      <c r="Q18" s="6">
        <v>4280</v>
      </c>
      <c r="R18" s="14"/>
      <c r="S18" s="14"/>
      <c r="T18" s="14">
        <v>0</v>
      </c>
      <c r="U18" s="14"/>
      <c r="V18" s="14"/>
      <c r="W18" s="14" t="e">
        <f t="shared" si="11"/>
        <v>#DIV/0!</v>
      </c>
      <c r="X18" s="14"/>
      <c r="Y18" s="14"/>
      <c r="Z18" s="14" t="e">
        <f t="shared" si="12"/>
        <v>#DIV/0!</v>
      </c>
      <c r="AA18" s="14"/>
      <c r="AB18" s="14"/>
      <c r="AC18" s="14" t="e">
        <f t="shared" si="7"/>
        <v>#DIV/0!</v>
      </c>
      <c r="AD18" s="14"/>
      <c r="AE18" s="14"/>
      <c r="AF18" s="14" t="e">
        <f t="shared" si="4"/>
        <v>#DIV/0!</v>
      </c>
      <c r="AG18" s="6">
        <v>4280</v>
      </c>
    </row>
    <row r="19" spans="1:33" ht="19.5" customHeight="1">
      <c r="A19" s="6">
        <v>4300</v>
      </c>
      <c r="B19" s="69">
        <f t="shared" si="0"/>
        <v>11500</v>
      </c>
      <c r="C19" s="69">
        <f t="shared" si="1"/>
        <v>5412.63</v>
      </c>
      <c r="D19" s="69">
        <f t="shared" si="9"/>
        <v>47.06634782608696</v>
      </c>
      <c r="E19" s="14">
        <v>850</v>
      </c>
      <c r="F19" s="14">
        <v>420.31</v>
      </c>
      <c r="G19" s="14">
        <f t="shared" si="3"/>
        <v>49.448235294117644</v>
      </c>
      <c r="H19" s="14">
        <v>700</v>
      </c>
      <c r="I19" s="14">
        <v>296.42</v>
      </c>
      <c r="J19" s="14">
        <f t="shared" si="10"/>
        <v>42.34571428571429</v>
      </c>
      <c r="K19" s="14">
        <v>450</v>
      </c>
      <c r="L19" s="14">
        <v>79.84</v>
      </c>
      <c r="M19" s="14">
        <f t="shared" si="8"/>
        <v>17.742222222222225</v>
      </c>
      <c r="N19" s="14">
        <v>850</v>
      </c>
      <c r="O19" s="14">
        <v>475.81</v>
      </c>
      <c r="P19" s="14">
        <f t="shared" si="5"/>
        <v>55.97764705882353</v>
      </c>
      <c r="Q19" s="6">
        <v>4300</v>
      </c>
      <c r="R19" s="14">
        <v>1100</v>
      </c>
      <c r="S19" s="14">
        <v>458.92</v>
      </c>
      <c r="T19" s="14">
        <f>S19/R19%</f>
        <v>41.72</v>
      </c>
      <c r="U19" s="14">
        <v>1450</v>
      </c>
      <c r="V19" s="14">
        <v>695.77</v>
      </c>
      <c r="W19" s="14">
        <f t="shared" si="11"/>
        <v>47.98413793103448</v>
      </c>
      <c r="X19" s="14">
        <v>1300</v>
      </c>
      <c r="Y19" s="14">
        <v>278.93</v>
      </c>
      <c r="Z19" s="14">
        <f t="shared" si="12"/>
        <v>21.456153846153846</v>
      </c>
      <c r="AA19" s="14">
        <v>1000</v>
      </c>
      <c r="AB19" s="14">
        <v>556.82</v>
      </c>
      <c r="AC19" s="14">
        <f t="shared" si="7"/>
        <v>55.682</v>
      </c>
      <c r="AD19" s="14">
        <v>3800</v>
      </c>
      <c r="AE19" s="14">
        <v>2149.81</v>
      </c>
      <c r="AF19" s="14">
        <f t="shared" si="4"/>
        <v>56.57394736842105</v>
      </c>
      <c r="AG19" s="6">
        <v>4300</v>
      </c>
    </row>
    <row r="20" spans="1:33" ht="19.5" customHeight="1" hidden="1">
      <c r="A20" s="6">
        <v>4350</v>
      </c>
      <c r="B20" s="69">
        <f t="shared" si="0"/>
        <v>0</v>
      </c>
      <c r="C20" s="69">
        <f t="shared" si="1"/>
        <v>0</v>
      </c>
      <c r="D20" s="69" t="e">
        <f t="shared" si="9"/>
        <v>#DIV/0!</v>
      </c>
      <c r="E20" s="14"/>
      <c r="F20" s="14"/>
      <c r="G20" s="14">
        <v>0</v>
      </c>
      <c r="H20" s="14"/>
      <c r="I20" s="14"/>
      <c r="J20" s="14" t="e">
        <f t="shared" si="10"/>
        <v>#DIV/0!</v>
      </c>
      <c r="K20" s="14"/>
      <c r="L20" s="14"/>
      <c r="M20" s="14">
        <v>0</v>
      </c>
      <c r="N20" s="14"/>
      <c r="O20" s="14"/>
      <c r="P20" s="14" t="e">
        <f t="shared" si="5"/>
        <v>#DIV/0!</v>
      </c>
      <c r="Q20" s="6">
        <v>4350</v>
      </c>
      <c r="R20" s="14"/>
      <c r="S20" s="14"/>
      <c r="T20" s="14">
        <v>0</v>
      </c>
      <c r="U20" s="14"/>
      <c r="V20" s="14"/>
      <c r="W20" s="14" t="e">
        <f t="shared" si="11"/>
        <v>#DIV/0!</v>
      </c>
      <c r="X20" s="14"/>
      <c r="Y20" s="14"/>
      <c r="Z20" s="14"/>
      <c r="AA20" s="14"/>
      <c r="AB20" s="14"/>
      <c r="AC20" s="14" t="e">
        <f t="shared" si="7"/>
        <v>#DIV/0!</v>
      </c>
      <c r="AD20" s="14"/>
      <c r="AE20" s="14"/>
      <c r="AF20" s="14" t="e">
        <f>AE20/AD20</f>
        <v>#DIV/0!</v>
      </c>
      <c r="AG20" s="6">
        <v>4350</v>
      </c>
    </row>
    <row r="21" spans="1:33" ht="19.5" customHeight="1" hidden="1">
      <c r="A21" s="6">
        <v>4360</v>
      </c>
      <c r="B21" s="69">
        <f t="shared" si="0"/>
        <v>0</v>
      </c>
      <c r="C21" s="69">
        <f t="shared" si="1"/>
        <v>0</v>
      </c>
      <c r="D21" s="69" t="e">
        <f t="shared" si="9"/>
        <v>#DIV/0!</v>
      </c>
      <c r="E21" s="14"/>
      <c r="F21" s="14"/>
      <c r="G21" s="14" t="e">
        <f>F21/E21%</f>
        <v>#DIV/0!</v>
      </c>
      <c r="H21" s="14"/>
      <c r="I21" s="14"/>
      <c r="J21" s="14">
        <v>0</v>
      </c>
      <c r="K21" s="14"/>
      <c r="L21" s="14"/>
      <c r="M21" s="14">
        <v>0</v>
      </c>
      <c r="N21" s="14"/>
      <c r="O21" s="14"/>
      <c r="P21" s="14" t="e">
        <f t="shared" si="5"/>
        <v>#DIV/0!</v>
      </c>
      <c r="Q21" s="6">
        <v>4360</v>
      </c>
      <c r="R21" s="14"/>
      <c r="S21" s="14"/>
      <c r="T21" s="14">
        <v>0</v>
      </c>
      <c r="U21" s="14"/>
      <c r="V21" s="14"/>
      <c r="W21" s="14">
        <v>0</v>
      </c>
      <c r="X21" s="14"/>
      <c r="Y21" s="14"/>
      <c r="Z21" s="14"/>
      <c r="AA21" s="14"/>
      <c r="AB21" s="14"/>
      <c r="AC21" s="14"/>
      <c r="AD21" s="14"/>
      <c r="AE21" s="14"/>
      <c r="AF21" s="14"/>
      <c r="AG21" s="6">
        <v>4360</v>
      </c>
    </row>
    <row r="22" spans="1:33" ht="19.5" customHeight="1">
      <c r="A22" s="6">
        <v>4370</v>
      </c>
      <c r="B22" s="69">
        <f t="shared" si="0"/>
        <v>1530</v>
      </c>
      <c r="C22" s="69">
        <f t="shared" si="1"/>
        <v>368.5</v>
      </c>
      <c r="D22" s="69">
        <f t="shared" si="9"/>
        <v>24.084967320261438</v>
      </c>
      <c r="E22" s="14">
        <v>200</v>
      </c>
      <c r="F22" s="14">
        <v>49.58</v>
      </c>
      <c r="G22" s="14">
        <f>F22/E22%</f>
        <v>24.79</v>
      </c>
      <c r="H22" s="14">
        <v>200</v>
      </c>
      <c r="I22" s="14">
        <v>41.47</v>
      </c>
      <c r="J22" s="14">
        <f>I22/H22%</f>
        <v>20.735</v>
      </c>
      <c r="K22" s="14">
        <v>160</v>
      </c>
      <c r="L22" s="14">
        <v>17.66</v>
      </c>
      <c r="M22" s="14">
        <f aca="true" t="shared" si="13" ref="M22:M28">L22/K22%</f>
        <v>11.0375</v>
      </c>
      <c r="N22" s="14">
        <v>0</v>
      </c>
      <c r="O22" s="14">
        <v>0</v>
      </c>
      <c r="P22" s="14">
        <v>0</v>
      </c>
      <c r="Q22" s="6">
        <v>4370</v>
      </c>
      <c r="R22" s="14">
        <v>200</v>
      </c>
      <c r="S22" s="14">
        <v>36.26</v>
      </c>
      <c r="T22" s="14">
        <f aca="true" t="shared" si="14" ref="T22:T28">S22/R22%</f>
        <v>18.13</v>
      </c>
      <c r="U22" s="14">
        <v>150</v>
      </c>
      <c r="V22" s="14">
        <v>29.37</v>
      </c>
      <c r="W22" s="14">
        <f aca="true" t="shared" si="15" ref="W22:W28">V22/U22%</f>
        <v>19.580000000000002</v>
      </c>
      <c r="X22" s="14">
        <v>120</v>
      </c>
      <c r="Y22" s="14">
        <v>26.86</v>
      </c>
      <c r="Z22" s="14">
        <f aca="true" t="shared" si="16" ref="Z22:Z28">Y22/X22%</f>
        <v>22.383333333333333</v>
      </c>
      <c r="AA22" s="14">
        <v>200</v>
      </c>
      <c r="AB22" s="14">
        <v>61.29</v>
      </c>
      <c r="AC22" s="14">
        <f aca="true" t="shared" si="17" ref="AC22:AC28">AB22/AA22%</f>
        <v>30.645</v>
      </c>
      <c r="AD22" s="14">
        <v>300</v>
      </c>
      <c r="AE22" s="14">
        <v>106.01</v>
      </c>
      <c r="AF22" s="14">
        <f aca="true" t="shared" si="18" ref="AF22:AF27">AE22/AD22%</f>
        <v>35.336666666666666</v>
      </c>
      <c r="AG22" s="6">
        <v>4370</v>
      </c>
    </row>
    <row r="23" spans="1:33" ht="19.5" customHeight="1">
      <c r="A23" s="6">
        <v>4410</v>
      </c>
      <c r="B23" s="69">
        <f t="shared" si="0"/>
        <v>100</v>
      </c>
      <c r="C23" s="69">
        <f t="shared" si="1"/>
        <v>0</v>
      </c>
      <c r="D23" s="69">
        <f t="shared" si="9"/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6">
        <v>4410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100</v>
      </c>
      <c r="AE23" s="14">
        <v>0</v>
      </c>
      <c r="AF23" s="14">
        <f t="shared" si="18"/>
        <v>0</v>
      </c>
      <c r="AG23" s="6">
        <v>4410</v>
      </c>
    </row>
    <row r="24" spans="1:33" ht="19.5" customHeight="1" hidden="1">
      <c r="A24" s="6">
        <v>4410</v>
      </c>
      <c r="B24" s="69">
        <f t="shared" si="0"/>
        <v>0</v>
      </c>
      <c r="C24" s="69">
        <f t="shared" si="1"/>
        <v>0</v>
      </c>
      <c r="D24" s="69" t="e">
        <f t="shared" si="9"/>
        <v>#DIV/0!</v>
      </c>
      <c r="E24" s="14"/>
      <c r="F24" s="14"/>
      <c r="G24" s="14"/>
      <c r="H24" s="14"/>
      <c r="I24" s="14"/>
      <c r="J24" s="14">
        <v>0</v>
      </c>
      <c r="K24" s="14"/>
      <c r="L24" s="14"/>
      <c r="M24" s="14">
        <v>0</v>
      </c>
      <c r="N24" s="14"/>
      <c r="O24" s="14"/>
      <c r="P24" s="14">
        <v>0</v>
      </c>
      <c r="Q24" s="6">
        <v>4410</v>
      </c>
      <c r="R24" s="14"/>
      <c r="S24" s="14"/>
      <c r="T24" s="14">
        <v>0</v>
      </c>
      <c r="U24" s="14"/>
      <c r="V24" s="14"/>
      <c r="W24" s="14">
        <v>0</v>
      </c>
      <c r="X24" s="14"/>
      <c r="Y24" s="14"/>
      <c r="Z24" s="14">
        <v>0</v>
      </c>
      <c r="AA24" s="14"/>
      <c r="AB24" s="14"/>
      <c r="AC24" s="14">
        <v>0</v>
      </c>
      <c r="AD24" s="14"/>
      <c r="AE24" s="14"/>
      <c r="AF24" s="14">
        <v>0</v>
      </c>
      <c r="AG24" s="6">
        <v>4410</v>
      </c>
    </row>
    <row r="25" spans="1:33" ht="19.5" customHeight="1" hidden="1">
      <c r="A25" s="6">
        <v>4430</v>
      </c>
      <c r="B25" s="69">
        <f t="shared" si="0"/>
        <v>0</v>
      </c>
      <c r="C25" s="69">
        <f t="shared" si="1"/>
        <v>0</v>
      </c>
      <c r="D25" s="69" t="e">
        <f t="shared" si="9"/>
        <v>#DIV/0!</v>
      </c>
      <c r="E25" s="14"/>
      <c r="F25" s="14"/>
      <c r="G25" s="14">
        <v>0</v>
      </c>
      <c r="H25" s="14"/>
      <c r="I25" s="14"/>
      <c r="J25" s="14">
        <v>0</v>
      </c>
      <c r="K25" s="14"/>
      <c r="L25" s="14"/>
      <c r="M25" s="14">
        <v>0</v>
      </c>
      <c r="N25" s="14"/>
      <c r="O25" s="14"/>
      <c r="P25" s="14">
        <v>0</v>
      </c>
      <c r="Q25" s="6">
        <v>4430</v>
      </c>
      <c r="R25" s="14"/>
      <c r="S25" s="14"/>
      <c r="T25" s="14">
        <v>0</v>
      </c>
      <c r="U25" s="14"/>
      <c r="V25" s="14"/>
      <c r="W25" s="14">
        <v>0</v>
      </c>
      <c r="X25" s="14"/>
      <c r="Y25" s="14"/>
      <c r="Z25" s="14">
        <v>0</v>
      </c>
      <c r="AA25" s="14"/>
      <c r="AB25" s="14"/>
      <c r="AC25" s="14">
        <v>0</v>
      </c>
      <c r="AD25" s="14"/>
      <c r="AE25" s="14"/>
      <c r="AF25" s="14">
        <v>0</v>
      </c>
      <c r="AG25" s="6">
        <v>4430</v>
      </c>
    </row>
    <row r="26" spans="1:33" ht="19.5" customHeight="1">
      <c r="A26" s="6">
        <v>4440</v>
      </c>
      <c r="B26" s="69">
        <f t="shared" si="0"/>
        <v>16688</v>
      </c>
      <c r="C26" s="69">
        <f t="shared" si="1"/>
        <v>12517</v>
      </c>
      <c r="D26" s="69">
        <f t="shared" si="9"/>
        <v>75.00599232981783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1130</v>
      </c>
      <c r="L26" s="14">
        <v>848</v>
      </c>
      <c r="M26" s="14">
        <v>0</v>
      </c>
      <c r="N26" s="14">
        <v>1615</v>
      </c>
      <c r="O26" s="14">
        <v>1212</v>
      </c>
      <c r="P26" s="14">
        <f t="shared" si="5"/>
        <v>75.04643962848297</v>
      </c>
      <c r="Q26" s="6">
        <v>4440</v>
      </c>
      <c r="R26" s="14">
        <v>1346</v>
      </c>
      <c r="S26" s="14">
        <v>1009</v>
      </c>
      <c r="T26" s="14">
        <f t="shared" si="14"/>
        <v>74.962852897474</v>
      </c>
      <c r="U26" s="14">
        <v>0</v>
      </c>
      <c r="V26" s="14">
        <v>0</v>
      </c>
      <c r="W26" s="14">
        <v>0</v>
      </c>
      <c r="X26" s="14">
        <v>1830</v>
      </c>
      <c r="Y26" s="14">
        <v>1373</v>
      </c>
      <c r="Z26" s="14">
        <f t="shared" si="16"/>
        <v>75.02732240437159</v>
      </c>
      <c r="AA26" s="14">
        <v>2692</v>
      </c>
      <c r="AB26" s="14">
        <v>2019</v>
      </c>
      <c r="AC26" s="14">
        <f t="shared" si="17"/>
        <v>75</v>
      </c>
      <c r="AD26" s="14">
        <v>8075</v>
      </c>
      <c r="AE26" s="14">
        <v>6056</v>
      </c>
      <c r="AF26" s="14">
        <f t="shared" si="18"/>
        <v>74.9969040247678</v>
      </c>
      <c r="AG26" s="6">
        <v>4440</v>
      </c>
    </row>
    <row r="27" spans="1:33" ht="19.5" customHeight="1" hidden="1">
      <c r="A27" s="6">
        <v>4700</v>
      </c>
      <c r="B27" s="69">
        <f t="shared" si="0"/>
        <v>0</v>
      </c>
      <c r="C27" s="69">
        <f t="shared" si="1"/>
        <v>0</v>
      </c>
      <c r="D27" s="69" t="e">
        <f t="shared" si="9"/>
        <v>#DIV/0!</v>
      </c>
      <c r="E27" s="14"/>
      <c r="F27" s="14"/>
      <c r="G27" s="14" t="e">
        <f>F27/E27%</f>
        <v>#DIV/0!</v>
      </c>
      <c r="H27" s="14"/>
      <c r="I27" s="14"/>
      <c r="J27" s="14">
        <v>0</v>
      </c>
      <c r="K27" s="14"/>
      <c r="L27" s="14"/>
      <c r="M27" s="14" t="e">
        <f t="shared" si="13"/>
        <v>#DIV/0!</v>
      </c>
      <c r="N27" s="14"/>
      <c r="O27" s="14"/>
      <c r="P27" s="14" t="e">
        <f t="shared" si="5"/>
        <v>#DIV/0!</v>
      </c>
      <c r="Q27" s="6">
        <v>4700</v>
      </c>
      <c r="R27" s="14"/>
      <c r="S27" s="14"/>
      <c r="T27" s="14" t="e">
        <f t="shared" si="14"/>
        <v>#DIV/0!</v>
      </c>
      <c r="U27" s="14"/>
      <c r="V27" s="14"/>
      <c r="W27" s="14" t="e">
        <f t="shared" si="15"/>
        <v>#DIV/0!</v>
      </c>
      <c r="X27" s="14"/>
      <c r="Y27" s="14"/>
      <c r="Z27" s="14" t="e">
        <f t="shared" si="16"/>
        <v>#DIV/0!</v>
      </c>
      <c r="AA27" s="14"/>
      <c r="AB27" s="14"/>
      <c r="AC27" s="14" t="e">
        <f t="shared" si="17"/>
        <v>#DIV/0!</v>
      </c>
      <c r="AD27" s="14"/>
      <c r="AE27" s="14"/>
      <c r="AF27" s="14" t="e">
        <f t="shared" si="18"/>
        <v>#DIV/0!</v>
      </c>
      <c r="AG27" s="6">
        <v>4700</v>
      </c>
    </row>
    <row r="28" spans="1:33" ht="19.5" customHeight="1" hidden="1">
      <c r="A28" s="6">
        <v>4740</v>
      </c>
      <c r="B28" s="69">
        <f t="shared" si="0"/>
        <v>0</v>
      </c>
      <c r="C28" s="69">
        <f t="shared" si="1"/>
        <v>0</v>
      </c>
      <c r="D28" s="69" t="e">
        <f t="shared" si="9"/>
        <v>#DIV/0!</v>
      </c>
      <c r="E28" s="14"/>
      <c r="F28" s="14"/>
      <c r="G28" s="14" t="e">
        <f>F28/E28%</f>
        <v>#DIV/0!</v>
      </c>
      <c r="H28" s="14"/>
      <c r="I28" s="14"/>
      <c r="J28" s="14">
        <v>0</v>
      </c>
      <c r="K28" s="14"/>
      <c r="L28" s="14"/>
      <c r="M28" s="14" t="e">
        <f t="shared" si="13"/>
        <v>#DIV/0!</v>
      </c>
      <c r="N28" s="14"/>
      <c r="O28" s="14"/>
      <c r="P28" s="14" t="e">
        <f t="shared" si="5"/>
        <v>#DIV/0!</v>
      </c>
      <c r="Q28" s="6">
        <v>4740</v>
      </c>
      <c r="R28" s="14"/>
      <c r="S28" s="14"/>
      <c r="T28" s="14" t="e">
        <f t="shared" si="14"/>
        <v>#DIV/0!</v>
      </c>
      <c r="U28" s="14"/>
      <c r="V28" s="14"/>
      <c r="W28" s="14" t="e">
        <f t="shared" si="15"/>
        <v>#DIV/0!</v>
      </c>
      <c r="X28" s="14"/>
      <c r="Y28" s="14"/>
      <c r="Z28" s="14" t="e">
        <f t="shared" si="16"/>
        <v>#DIV/0!</v>
      </c>
      <c r="AA28" s="14"/>
      <c r="AB28" s="14"/>
      <c r="AC28" s="14" t="e">
        <f t="shared" si="17"/>
        <v>#DIV/0!</v>
      </c>
      <c r="AD28" s="14">
        <v>0</v>
      </c>
      <c r="AE28" s="14">
        <v>0</v>
      </c>
      <c r="AF28" s="14" t="e">
        <f>AE28/AD28%</f>
        <v>#DIV/0!</v>
      </c>
      <c r="AG28" s="6">
        <v>4740</v>
      </c>
    </row>
    <row r="29" spans="1:32" ht="18" customHeight="1" hidden="1">
      <c r="A29" s="67">
        <v>4750</v>
      </c>
      <c r="B29" s="70">
        <f>E29+H29+K29+N29+R29+U29+X29+AA29+AD29</f>
        <v>0</v>
      </c>
      <c r="C29" s="70">
        <f>F29+I29+L29+O29+S29+V29+Y29+AB29+AE29</f>
        <v>0</v>
      </c>
      <c r="D29" s="70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 t="e">
        <f t="shared" si="5"/>
        <v>#DIV/0!</v>
      </c>
      <c r="Q29" s="67">
        <v>4750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</row>
    <row r="30" spans="1:32" ht="18" customHeight="1" hidden="1">
      <c r="A30" s="6">
        <v>6060</v>
      </c>
      <c r="B30" s="69">
        <f>E30+H30+K30+N30+R30+U30+X30+AA30+AD30</f>
        <v>0</v>
      </c>
      <c r="C30" s="69">
        <f>F30+I30+L30+O30+S30+V30+Y30+AB30+AE30</f>
        <v>0</v>
      </c>
      <c r="D30" s="69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 t="e">
        <f t="shared" si="5"/>
        <v>#DIV/0!</v>
      </c>
      <c r="Q30" s="6">
        <v>6060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</row>
    <row r="31" spans="1:32" ht="23.25" customHeight="1">
      <c r="A31" s="6" t="s">
        <v>15</v>
      </c>
      <c r="B31" s="69">
        <f>SUM(B7:B30)</f>
        <v>515608</v>
      </c>
      <c r="C31" s="69">
        <f>SUM(C7:C30)</f>
        <v>242627.97000000003</v>
      </c>
      <c r="D31" s="69">
        <f>C31/B31%</f>
        <v>47.056672898791334</v>
      </c>
      <c r="E31" s="13">
        <f>SUM(E7:E30)</f>
        <v>18653</v>
      </c>
      <c r="F31" s="13">
        <f>SUM(F7:F30)</f>
        <v>1419.82</v>
      </c>
      <c r="G31" s="13">
        <f>F31/E31%</f>
        <v>7.611751460891009</v>
      </c>
      <c r="H31" s="13">
        <f>SUM(H7:H30)</f>
        <v>19747</v>
      </c>
      <c r="I31" s="13">
        <f>SUM(I7:I30)</f>
        <v>6704.1900000000005</v>
      </c>
      <c r="J31" s="13">
        <f>I31/H31%</f>
        <v>33.950422849040365</v>
      </c>
      <c r="K31" s="13">
        <f>SUM(K7:K30)</f>
        <v>26009</v>
      </c>
      <c r="L31" s="13">
        <f>SUM(L7:L30)</f>
        <v>10850.07</v>
      </c>
      <c r="M31" s="13">
        <f>L31/K31%</f>
        <v>41.71659810065747</v>
      </c>
      <c r="N31" s="13">
        <f>SUM(N7:N30)</f>
        <v>41574</v>
      </c>
      <c r="O31" s="13">
        <f>SUM(O7:O30)</f>
        <v>19851.410000000003</v>
      </c>
      <c r="P31" s="13">
        <f t="shared" si="5"/>
        <v>47.749579063837984</v>
      </c>
      <c r="Q31" s="6" t="s">
        <v>15</v>
      </c>
      <c r="R31" s="13">
        <f>SUM(R7:R30)</f>
        <v>29550</v>
      </c>
      <c r="S31" s="13">
        <f>SUM(S7:S30)</f>
        <v>14992.449999999999</v>
      </c>
      <c r="T31" s="13">
        <f>S31/R31%</f>
        <v>50.73587140439932</v>
      </c>
      <c r="U31" s="13">
        <f>SUM(U7:U30)</f>
        <v>19739</v>
      </c>
      <c r="V31" s="13">
        <f>SUM(V7:V30)</f>
        <v>7189.29</v>
      </c>
      <c r="W31" s="13">
        <f>V31/U31%</f>
        <v>36.421753888241554</v>
      </c>
      <c r="X31" s="13">
        <f>SUM(X7:X30)</f>
        <v>49203</v>
      </c>
      <c r="Y31" s="13">
        <f>SUM(Y7:Y30)</f>
        <v>19503.780000000002</v>
      </c>
      <c r="Z31" s="13">
        <f>Y31/X31%</f>
        <v>39.63941223096153</v>
      </c>
      <c r="AA31" s="13">
        <f>SUM(AA7:AA30)</f>
        <v>83873</v>
      </c>
      <c r="AB31" s="13">
        <f>SUM(AB7:AB30)</f>
        <v>43330.43</v>
      </c>
      <c r="AC31" s="13">
        <f>AB31/AA31%</f>
        <v>51.66195319113422</v>
      </c>
      <c r="AD31" s="13">
        <f>SUM(AD7:AD30)</f>
        <v>227260</v>
      </c>
      <c r="AE31" s="13">
        <f>SUM(AE7:AE30)</f>
        <v>118786.53</v>
      </c>
      <c r="AF31" s="13">
        <f>AE31/AD31%</f>
        <v>52.269000264014785</v>
      </c>
    </row>
    <row r="32" s="47" customFormat="1" ht="144" customHeight="1"/>
  </sheetData>
  <sheetProtection/>
  <mergeCells count="15">
    <mergeCell ref="AA2:AF2"/>
    <mergeCell ref="X4:Z4"/>
    <mergeCell ref="AA4:AC4"/>
    <mergeCell ref="AD4:AF4"/>
    <mergeCell ref="R4:T4"/>
    <mergeCell ref="U4:W4"/>
    <mergeCell ref="H4:J4"/>
    <mergeCell ref="K4:M4"/>
    <mergeCell ref="N4:P4"/>
    <mergeCell ref="Q4:Q5"/>
    <mergeCell ref="A2:G2"/>
    <mergeCell ref="A4:A5"/>
    <mergeCell ref="B4:D4"/>
    <mergeCell ref="E4:G4"/>
    <mergeCell ref="Q2:W2"/>
  </mergeCells>
  <printOptions/>
  <pageMargins left="0.2755905511811024" right="0.1968503937007874" top="0.984251968503937" bottom="0.984251968503937" header="0.5118110236220472" footer="0.5118110236220472"/>
  <pageSetup horizontalDpi="600" verticalDpi="600" orientation="landscape" paperSize="9" scale="78" r:id="rId1"/>
  <headerFooter alignWithMargins="0">
    <oddFooter xml:space="preserve">&amp;RStrona    z    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0"/>
  <sheetViews>
    <sheetView zoomScalePageLayoutView="0" workbookViewId="0" topLeftCell="A1">
      <selection activeCell="B7" sqref="B7:D30"/>
    </sheetView>
  </sheetViews>
  <sheetFormatPr defaultColWidth="9.140625" defaultRowHeight="12.75"/>
  <cols>
    <col min="1" max="1" width="6.00390625" style="0" customWidth="1"/>
    <col min="2" max="3" width="14.57421875" style="0" bestFit="1" customWidth="1"/>
    <col min="4" max="4" width="10.28125" style="0" bestFit="1" customWidth="1"/>
    <col min="5" max="6" width="14.7109375" style="0" bestFit="1" customWidth="1"/>
    <col min="7" max="7" width="10.140625" style="0" bestFit="1" customWidth="1"/>
    <col min="8" max="29" width="0" style="0" hidden="1" customWidth="1"/>
    <col min="30" max="31" width="13.28125" style="0" bestFit="1" customWidth="1"/>
    <col min="32" max="32" width="10.140625" style="0" bestFit="1" customWidth="1"/>
    <col min="33" max="33" width="0" style="0" hidden="1" customWidth="1"/>
    <col min="34" max="34" width="13.140625" style="0" bestFit="1" customWidth="1"/>
    <col min="35" max="35" width="13.00390625" style="0" bestFit="1" customWidth="1"/>
    <col min="36" max="36" width="10.7109375" style="0" bestFit="1" customWidth="1"/>
    <col min="37" max="38" width="11.8515625" style="0" hidden="1" customWidth="1"/>
    <col min="39" max="39" width="9.00390625" style="0" hidden="1" customWidth="1"/>
    <col min="40" max="40" width="9.421875" style="0" bestFit="1" customWidth="1"/>
  </cols>
  <sheetData>
    <row r="1" spans="1:39" ht="16.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7" s="30" customFormat="1" ht="16.5">
      <c r="A2" s="78" t="s">
        <v>33</v>
      </c>
      <c r="B2" s="78"/>
      <c r="C2" s="78"/>
      <c r="D2" s="78"/>
      <c r="E2" s="78"/>
      <c r="F2" s="78"/>
      <c r="G2" s="78"/>
    </row>
    <row r="3" ht="18" customHeight="1"/>
    <row r="4" spans="1:39" ht="13.5">
      <c r="A4" s="79" t="s">
        <v>0</v>
      </c>
      <c r="B4" s="75" t="s">
        <v>4</v>
      </c>
      <c r="C4" s="75"/>
      <c r="D4" s="75"/>
      <c r="E4" s="75" t="s">
        <v>34</v>
      </c>
      <c r="F4" s="75"/>
      <c r="G4" s="75"/>
      <c r="H4" s="75" t="s">
        <v>5</v>
      </c>
      <c r="I4" s="75"/>
      <c r="J4" s="75"/>
      <c r="K4" s="75" t="s">
        <v>6</v>
      </c>
      <c r="L4" s="75"/>
      <c r="M4" s="75"/>
      <c r="N4" s="75" t="s">
        <v>8</v>
      </c>
      <c r="O4" s="75"/>
      <c r="P4" s="75"/>
      <c r="Q4" s="79" t="s">
        <v>0</v>
      </c>
      <c r="R4" s="75" t="s">
        <v>9</v>
      </c>
      <c r="S4" s="75"/>
      <c r="T4" s="75"/>
      <c r="U4" s="75" t="s">
        <v>10</v>
      </c>
      <c r="V4" s="75"/>
      <c r="W4" s="75"/>
      <c r="X4" s="75" t="s">
        <v>7</v>
      </c>
      <c r="Y4" s="75"/>
      <c r="Z4" s="75"/>
      <c r="AA4" s="75" t="s">
        <v>11</v>
      </c>
      <c r="AB4" s="75"/>
      <c r="AC4" s="75"/>
      <c r="AD4" s="75" t="s">
        <v>16</v>
      </c>
      <c r="AE4" s="75"/>
      <c r="AF4" s="75"/>
      <c r="AG4" s="79" t="s">
        <v>0</v>
      </c>
      <c r="AH4" s="75" t="s">
        <v>17</v>
      </c>
      <c r="AI4" s="75"/>
      <c r="AJ4" s="75"/>
      <c r="AK4" s="75" t="s">
        <v>18</v>
      </c>
      <c r="AL4" s="75"/>
      <c r="AM4" s="75"/>
    </row>
    <row r="5" spans="1:39" ht="12.75">
      <c r="A5" s="79"/>
      <c r="B5" s="6" t="s">
        <v>1</v>
      </c>
      <c r="C5" s="6" t="s">
        <v>2</v>
      </c>
      <c r="D5" s="10" t="s">
        <v>3</v>
      </c>
      <c r="E5" s="6" t="s">
        <v>1</v>
      </c>
      <c r="F5" s="6" t="s">
        <v>2</v>
      </c>
      <c r="G5" s="10" t="s">
        <v>3</v>
      </c>
      <c r="H5" s="6" t="s">
        <v>1</v>
      </c>
      <c r="I5" s="6" t="s">
        <v>2</v>
      </c>
      <c r="J5" s="10" t="s">
        <v>3</v>
      </c>
      <c r="K5" s="6" t="s">
        <v>1</v>
      </c>
      <c r="L5" s="6" t="s">
        <v>2</v>
      </c>
      <c r="M5" s="10" t="s">
        <v>3</v>
      </c>
      <c r="N5" s="6" t="s">
        <v>1</v>
      </c>
      <c r="O5" s="6" t="s">
        <v>2</v>
      </c>
      <c r="P5" s="10" t="s">
        <v>3</v>
      </c>
      <c r="Q5" s="79"/>
      <c r="R5" s="6" t="s">
        <v>1</v>
      </c>
      <c r="S5" s="6" t="s">
        <v>2</v>
      </c>
      <c r="T5" s="10" t="s">
        <v>3</v>
      </c>
      <c r="U5" s="6" t="s">
        <v>1</v>
      </c>
      <c r="V5" s="6" t="s">
        <v>2</v>
      </c>
      <c r="W5" s="10" t="s">
        <v>3</v>
      </c>
      <c r="X5" s="6" t="s">
        <v>1</v>
      </c>
      <c r="Y5" s="6" t="s">
        <v>2</v>
      </c>
      <c r="Z5" s="10" t="s">
        <v>3</v>
      </c>
      <c r="AA5" s="6" t="s">
        <v>1</v>
      </c>
      <c r="AB5" s="6" t="s">
        <v>2</v>
      </c>
      <c r="AC5" s="10" t="s">
        <v>3</v>
      </c>
      <c r="AD5" s="6" t="s">
        <v>1</v>
      </c>
      <c r="AE5" s="6" t="s">
        <v>2</v>
      </c>
      <c r="AF5" s="10" t="s">
        <v>3</v>
      </c>
      <c r="AG5" s="79"/>
      <c r="AH5" s="6" t="s">
        <v>1</v>
      </c>
      <c r="AI5" s="6" t="s">
        <v>2</v>
      </c>
      <c r="AJ5" s="10" t="s">
        <v>3</v>
      </c>
      <c r="AK5" s="6" t="s">
        <v>1</v>
      </c>
      <c r="AL5" s="6" t="s">
        <v>2</v>
      </c>
      <c r="AM5" s="10" t="s">
        <v>3</v>
      </c>
    </row>
    <row r="6" spans="1:39" ht="12.75">
      <c r="A6" s="7"/>
      <c r="B6" s="8"/>
      <c r="C6" s="8"/>
      <c r="D6" s="11"/>
      <c r="E6" s="8"/>
      <c r="F6" s="8"/>
      <c r="G6" s="11"/>
      <c r="H6" s="8"/>
      <c r="I6" s="8"/>
      <c r="J6" s="11"/>
      <c r="K6" s="8"/>
      <c r="L6" s="8"/>
      <c r="M6" s="11"/>
      <c r="N6" s="8"/>
      <c r="O6" s="8"/>
      <c r="P6" s="11"/>
      <c r="Q6" s="8"/>
      <c r="R6" s="8"/>
      <c r="S6" s="8"/>
      <c r="T6" s="11"/>
      <c r="U6" s="8"/>
      <c r="V6" s="8"/>
      <c r="W6" s="11"/>
      <c r="X6" s="8"/>
      <c r="Y6" s="8"/>
      <c r="Z6" s="11"/>
      <c r="AA6" s="8"/>
      <c r="AB6" s="8"/>
      <c r="AC6" s="11"/>
      <c r="AD6" s="8"/>
      <c r="AE6" s="8"/>
      <c r="AF6" s="11"/>
      <c r="AG6" s="8"/>
      <c r="AH6" s="8"/>
      <c r="AI6" s="8"/>
      <c r="AJ6" s="11"/>
      <c r="AK6" s="8"/>
      <c r="AL6" s="8"/>
      <c r="AM6" s="11"/>
    </row>
    <row r="7" spans="1:40" ht="18" customHeight="1">
      <c r="A7" s="6">
        <v>3020</v>
      </c>
      <c r="B7" s="69">
        <f aca="true" t="shared" si="0" ref="B7:B29">E7+H7+K7+N7+R7+U7+X7+AA7+AD7+AH7+AK7</f>
        <v>111240</v>
      </c>
      <c r="C7" s="69">
        <f aca="true" t="shared" si="1" ref="C7:C29">F7+I7+L7+O7+S7+V7+Y7+AB7+AE7+AI7+AL7</f>
        <v>52090.46000000001</v>
      </c>
      <c r="D7" s="69">
        <f aca="true" t="shared" si="2" ref="D7:D30">C7/B7%</f>
        <v>46.827094570298456</v>
      </c>
      <c r="E7" s="14">
        <v>80440</v>
      </c>
      <c r="F7" s="14">
        <v>39735.66</v>
      </c>
      <c r="G7" s="14">
        <f aca="true" t="shared" si="3" ref="G7:G17">F7/E7%</f>
        <v>49.39788662357037</v>
      </c>
      <c r="H7" s="14"/>
      <c r="I7" s="14"/>
      <c r="J7" s="14" t="e">
        <f>I7/H7%</f>
        <v>#DIV/0!</v>
      </c>
      <c r="K7" s="14"/>
      <c r="L7" s="14"/>
      <c r="M7" s="14" t="e">
        <f>L7/K7%</f>
        <v>#DIV/0!</v>
      </c>
      <c r="N7" s="14"/>
      <c r="O7" s="14"/>
      <c r="P7" s="14" t="e">
        <f>O7/N7%</f>
        <v>#DIV/0!</v>
      </c>
      <c r="Q7" s="6">
        <v>3020</v>
      </c>
      <c r="R7" s="14"/>
      <c r="S7" s="14"/>
      <c r="T7" s="14" t="e">
        <f>S7/R7%</f>
        <v>#DIV/0!</v>
      </c>
      <c r="U7" s="14"/>
      <c r="V7" s="14"/>
      <c r="W7" s="14" t="e">
        <f>V7/U7%</f>
        <v>#DIV/0!</v>
      </c>
      <c r="X7" s="14"/>
      <c r="Y7" s="14"/>
      <c r="Z7" s="14" t="e">
        <f>Y7/X7%</f>
        <v>#DIV/0!</v>
      </c>
      <c r="AA7" s="14"/>
      <c r="AB7" s="14"/>
      <c r="AC7" s="14" t="e">
        <f>AB7/AA7%</f>
        <v>#DIV/0!</v>
      </c>
      <c r="AD7" s="14">
        <v>17449</v>
      </c>
      <c r="AE7" s="14">
        <v>7392.54</v>
      </c>
      <c r="AF7" s="14">
        <f>AE7/AD7%</f>
        <v>42.36655395724683</v>
      </c>
      <c r="AG7" s="6">
        <v>3020</v>
      </c>
      <c r="AH7" s="14">
        <v>13351</v>
      </c>
      <c r="AI7" s="14">
        <v>4962.26</v>
      </c>
      <c r="AJ7" s="14">
        <f>AI7/AH7%</f>
        <v>37.16770279379822</v>
      </c>
      <c r="AK7" s="14"/>
      <c r="AL7" s="14"/>
      <c r="AM7" s="14" t="e">
        <f aca="true" t="shared" si="4" ref="AM7:AM19">AL7/AK7%</f>
        <v>#DIV/0!</v>
      </c>
      <c r="AN7" s="6">
        <v>3020</v>
      </c>
    </row>
    <row r="8" spans="1:40" ht="18" customHeight="1" hidden="1">
      <c r="A8" s="6">
        <v>3240</v>
      </c>
      <c r="B8" s="69">
        <f t="shared" si="0"/>
        <v>0</v>
      </c>
      <c r="C8" s="69">
        <f t="shared" si="1"/>
        <v>0</v>
      </c>
      <c r="D8" s="69" t="e">
        <f t="shared" si="2"/>
        <v>#DIV/0!</v>
      </c>
      <c r="E8" s="14"/>
      <c r="F8" s="14"/>
      <c r="G8" s="14" t="e">
        <f t="shared" si="3"/>
        <v>#DIV/0!</v>
      </c>
      <c r="H8" s="14"/>
      <c r="I8" s="14"/>
      <c r="J8" s="14">
        <v>0</v>
      </c>
      <c r="K8" s="14"/>
      <c r="L8" s="14"/>
      <c r="M8" s="14">
        <v>0</v>
      </c>
      <c r="N8" s="14"/>
      <c r="O8" s="14"/>
      <c r="P8" s="14">
        <v>0</v>
      </c>
      <c r="Q8" s="6">
        <v>3240</v>
      </c>
      <c r="R8" s="14"/>
      <c r="S8" s="14"/>
      <c r="T8" s="14">
        <v>0</v>
      </c>
      <c r="U8" s="14"/>
      <c r="V8" s="14"/>
      <c r="W8" s="14">
        <v>0</v>
      </c>
      <c r="X8" s="14"/>
      <c r="Y8" s="14"/>
      <c r="Z8" s="14">
        <v>0</v>
      </c>
      <c r="AA8" s="14"/>
      <c r="AB8" s="14"/>
      <c r="AC8" s="14">
        <v>0</v>
      </c>
      <c r="AD8" s="14"/>
      <c r="AE8" s="14"/>
      <c r="AF8" s="14" t="e">
        <f>AE8/AD8%</f>
        <v>#DIV/0!</v>
      </c>
      <c r="AG8" s="6">
        <v>3240</v>
      </c>
      <c r="AH8" s="14"/>
      <c r="AI8" s="14"/>
      <c r="AJ8" s="14">
        <v>0</v>
      </c>
      <c r="AK8" s="14"/>
      <c r="AL8" s="14"/>
      <c r="AM8" s="14" t="e">
        <f t="shared" si="4"/>
        <v>#DIV/0!</v>
      </c>
      <c r="AN8" s="6">
        <v>3240</v>
      </c>
    </row>
    <row r="9" spans="1:40" ht="18" customHeight="1">
      <c r="A9" s="6">
        <v>4010</v>
      </c>
      <c r="B9" s="69">
        <f t="shared" si="0"/>
        <v>1667224</v>
      </c>
      <c r="C9" s="69">
        <f t="shared" si="1"/>
        <v>801484.0400000002</v>
      </c>
      <c r="D9" s="69">
        <f t="shared" si="2"/>
        <v>48.07296679990212</v>
      </c>
      <c r="E9" s="14">
        <v>1167555</v>
      </c>
      <c r="F9" s="14">
        <v>571474.56</v>
      </c>
      <c r="G9" s="14">
        <f t="shared" si="3"/>
        <v>48.94626462993179</v>
      </c>
      <c r="H9" s="14"/>
      <c r="I9" s="14"/>
      <c r="J9" s="14" t="e">
        <f>I9/H9%</f>
        <v>#DIV/0!</v>
      </c>
      <c r="K9" s="14"/>
      <c r="L9" s="14"/>
      <c r="M9" s="14" t="e">
        <f aca="true" t="shared" si="5" ref="M9:M19">L9/K9%</f>
        <v>#DIV/0!</v>
      </c>
      <c r="N9" s="14"/>
      <c r="O9" s="14"/>
      <c r="P9" s="14" t="e">
        <f aca="true" t="shared" si="6" ref="P9:P19">O9/N9%</f>
        <v>#DIV/0!</v>
      </c>
      <c r="Q9" s="6">
        <v>4010</v>
      </c>
      <c r="R9" s="14"/>
      <c r="S9" s="14"/>
      <c r="T9" s="14" t="e">
        <f aca="true" t="shared" si="7" ref="T9:T17">S9/R9%</f>
        <v>#DIV/0!</v>
      </c>
      <c r="U9" s="14"/>
      <c r="V9" s="14"/>
      <c r="W9" s="14" t="e">
        <f>V9/U9%</f>
        <v>#DIV/0!</v>
      </c>
      <c r="X9" s="14"/>
      <c r="Y9" s="14"/>
      <c r="Z9" s="14" t="e">
        <f>Y9/X9%</f>
        <v>#DIV/0!</v>
      </c>
      <c r="AA9" s="14"/>
      <c r="AB9" s="14"/>
      <c r="AC9" s="14" t="e">
        <f>AB9/AA9%</f>
        <v>#DIV/0!</v>
      </c>
      <c r="AD9" s="14">
        <v>280737</v>
      </c>
      <c r="AE9" s="14">
        <v>125643.07</v>
      </c>
      <c r="AF9" s="14">
        <f>AE9/AD9%</f>
        <v>44.7547241724461</v>
      </c>
      <c r="AG9" s="6">
        <v>4010</v>
      </c>
      <c r="AH9" s="14">
        <v>218932</v>
      </c>
      <c r="AI9" s="14">
        <v>104366.41</v>
      </c>
      <c r="AJ9" s="14">
        <f>AI9/AH9%</f>
        <v>47.67069683737416</v>
      </c>
      <c r="AK9" s="14"/>
      <c r="AL9" s="14"/>
      <c r="AM9" s="14" t="e">
        <f t="shared" si="4"/>
        <v>#DIV/0!</v>
      </c>
      <c r="AN9" s="6">
        <v>4010</v>
      </c>
    </row>
    <row r="10" spans="1:40" ht="18" customHeight="1">
      <c r="A10" s="6">
        <v>4040</v>
      </c>
      <c r="B10" s="69">
        <f t="shared" si="0"/>
        <v>127409</v>
      </c>
      <c r="C10" s="69">
        <f t="shared" si="1"/>
        <v>121362.55</v>
      </c>
      <c r="D10" s="69">
        <f t="shared" si="2"/>
        <v>95.25429914684207</v>
      </c>
      <c r="E10" s="14">
        <v>86716</v>
      </c>
      <c r="F10" s="14">
        <v>84687.72</v>
      </c>
      <c r="G10" s="14">
        <f t="shared" si="3"/>
        <v>97.66100834909359</v>
      </c>
      <c r="H10" s="14"/>
      <c r="I10" s="14"/>
      <c r="J10" s="14" t="e">
        <f>I10/H10%</f>
        <v>#DIV/0!</v>
      </c>
      <c r="K10" s="14"/>
      <c r="L10" s="14"/>
      <c r="M10" s="14" t="e">
        <f t="shared" si="5"/>
        <v>#DIV/0!</v>
      </c>
      <c r="N10" s="14"/>
      <c r="O10" s="14"/>
      <c r="P10" s="14" t="e">
        <f t="shared" si="6"/>
        <v>#DIV/0!</v>
      </c>
      <c r="Q10" s="6">
        <v>4040</v>
      </c>
      <c r="R10" s="14"/>
      <c r="S10" s="14"/>
      <c r="T10" s="14" t="e">
        <f t="shared" si="7"/>
        <v>#DIV/0!</v>
      </c>
      <c r="U10" s="14"/>
      <c r="V10" s="14"/>
      <c r="W10" s="14" t="e">
        <f>V10/U10%</f>
        <v>#DIV/0!</v>
      </c>
      <c r="X10" s="14"/>
      <c r="Y10" s="14"/>
      <c r="Z10" s="14" t="e">
        <f>Y10/X10%</f>
        <v>#DIV/0!</v>
      </c>
      <c r="AA10" s="14"/>
      <c r="AB10" s="14"/>
      <c r="AC10" s="14" t="e">
        <f>AB10/AA10%</f>
        <v>#DIV/0!</v>
      </c>
      <c r="AD10" s="14">
        <v>23783</v>
      </c>
      <c r="AE10" s="14">
        <v>20304.28</v>
      </c>
      <c r="AF10" s="14">
        <f aca="true" t="shared" si="8" ref="AF10:AF30">AE10/AD10%</f>
        <v>85.37308161291678</v>
      </c>
      <c r="AG10" s="6">
        <v>4040</v>
      </c>
      <c r="AH10" s="14">
        <v>16910</v>
      </c>
      <c r="AI10" s="14">
        <v>16370.55</v>
      </c>
      <c r="AJ10" s="14">
        <f>AI10/AH10%</f>
        <v>96.80987581312833</v>
      </c>
      <c r="AK10" s="14"/>
      <c r="AL10" s="14"/>
      <c r="AM10" s="14" t="e">
        <f t="shared" si="4"/>
        <v>#DIV/0!</v>
      </c>
      <c r="AN10" s="6">
        <v>4040</v>
      </c>
    </row>
    <row r="11" spans="1:40" ht="18" customHeight="1">
      <c r="A11" s="6">
        <v>4110</v>
      </c>
      <c r="B11" s="69">
        <f t="shared" si="0"/>
        <v>295061</v>
      </c>
      <c r="C11" s="69">
        <f t="shared" si="1"/>
        <v>143786.93</v>
      </c>
      <c r="D11" s="69">
        <f t="shared" si="2"/>
        <v>48.73125557088195</v>
      </c>
      <c r="E11" s="14">
        <v>202447</v>
      </c>
      <c r="F11" s="14">
        <v>102318.38</v>
      </c>
      <c r="G11" s="14">
        <f t="shared" si="3"/>
        <v>50.5408230302252</v>
      </c>
      <c r="H11" s="14"/>
      <c r="I11" s="14"/>
      <c r="J11" s="14" t="e">
        <f>I11/H11%</f>
        <v>#DIV/0!</v>
      </c>
      <c r="K11" s="14"/>
      <c r="L11" s="14"/>
      <c r="M11" s="14" t="e">
        <f t="shared" si="5"/>
        <v>#DIV/0!</v>
      </c>
      <c r="N11" s="14"/>
      <c r="O11" s="14"/>
      <c r="P11" s="14" t="e">
        <f t="shared" si="6"/>
        <v>#DIV/0!</v>
      </c>
      <c r="Q11" s="6">
        <v>4110</v>
      </c>
      <c r="R11" s="14"/>
      <c r="S11" s="14"/>
      <c r="T11" s="14" t="e">
        <f t="shared" si="7"/>
        <v>#DIV/0!</v>
      </c>
      <c r="U11" s="14"/>
      <c r="V11" s="14"/>
      <c r="W11" s="14" t="e">
        <f>V11/U11%</f>
        <v>#DIV/0!</v>
      </c>
      <c r="X11" s="14"/>
      <c r="Y11" s="14"/>
      <c r="Z11" s="14" t="e">
        <f>Y11/X11%</f>
        <v>#DIV/0!</v>
      </c>
      <c r="AA11" s="14"/>
      <c r="AB11" s="14"/>
      <c r="AC11" s="14" t="e">
        <f>AB11/AA11%</f>
        <v>#DIV/0!</v>
      </c>
      <c r="AD11" s="14">
        <v>48149</v>
      </c>
      <c r="AE11" s="14">
        <v>22827.19</v>
      </c>
      <c r="AF11" s="14">
        <f t="shared" si="8"/>
        <v>47.409478909219295</v>
      </c>
      <c r="AG11" s="6">
        <v>4110</v>
      </c>
      <c r="AH11" s="14">
        <v>44465</v>
      </c>
      <c r="AI11" s="14">
        <v>18641.36</v>
      </c>
      <c r="AJ11" s="14">
        <f>AI11/AH11%</f>
        <v>41.92367030248511</v>
      </c>
      <c r="AK11" s="14"/>
      <c r="AL11" s="14"/>
      <c r="AM11" s="14" t="e">
        <f t="shared" si="4"/>
        <v>#DIV/0!</v>
      </c>
      <c r="AN11" s="6">
        <v>4110</v>
      </c>
    </row>
    <row r="12" spans="1:40" ht="18" customHeight="1">
      <c r="A12" s="6">
        <v>4120</v>
      </c>
      <c r="B12" s="69">
        <f t="shared" si="0"/>
        <v>46739</v>
      </c>
      <c r="C12" s="69">
        <f t="shared" si="1"/>
        <v>20731.57</v>
      </c>
      <c r="D12" s="69">
        <f t="shared" si="2"/>
        <v>44.356040993602775</v>
      </c>
      <c r="E12" s="14">
        <v>32847</v>
      </c>
      <c r="F12" s="14">
        <v>14268.16</v>
      </c>
      <c r="G12" s="14">
        <f t="shared" si="3"/>
        <v>43.438243979663284</v>
      </c>
      <c r="H12" s="14"/>
      <c r="I12" s="14"/>
      <c r="J12" s="14" t="e">
        <f>I12/H12%</f>
        <v>#DIV/0!</v>
      </c>
      <c r="K12" s="14"/>
      <c r="L12" s="14"/>
      <c r="M12" s="14" t="e">
        <f t="shared" si="5"/>
        <v>#DIV/0!</v>
      </c>
      <c r="N12" s="14"/>
      <c r="O12" s="14"/>
      <c r="P12" s="14" t="e">
        <f t="shared" si="6"/>
        <v>#DIV/0!</v>
      </c>
      <c r="Q12" s="6">
        <v>4120</v>
      </c>
      <c r="R12" s="14"/>
      <c r="S12" s="14"/>
      <c r="T12" s="14" t="e">
        <f t="shared" si="7"/>
        <v>#DIV/0!</v>
      </c>
      <c r="U12" s="14"/>
      <c r="V12" s="14"/>
      <c r="W12" s="14" t="e">
        <f>V12/U12%</f>
        <v>#DIV/0!</v>
      </c>
      <c r="X12" s="14"/>
      <c r="Y12" s="14"/>
      <c r="Z12" s="14" t="e">
        <f>Y12/X12%</f>
        <v>#DIV/0!</v>
      </c>
      <c r="AA12" s="14"/>
      <c r="AB12" s="14"/>
      <c r="AC12" s="14" t="e">
        <f>AB12/AA12%</f>
        <v>#DIV/0!</v>
      </c>
      <c r="AD12" s="14">
        <v>7813</v>
      </c>
      <c r="AE12" s="14">
        <v>3438.82</v>
      </c>
      <c r="AF12" s="14">
        <f t="shared" si="8"/>
        <v>44.01407909893767</v>
      </c>
      <c r="AG12" s="6">
        <v>4120</v>
      </c>
      <c r="AH12" s="14">
        <v>6079</v>
      </c>
      <c r="AI12" s="14">
        <v>3024.59</v>
      </c>
      <c r="AJ12" s="14">
        <f>AI12/AH12%</f>
        <v>49.754729396282286</v>
      </c>
      <c r="AK12" s="14"/>
      <c r="AL12" s="14"/>
      <c r="AM12" s="14" t="e">
        <f t="shared" si="4"/>
        <v>#DIV/0!</v>
      </c>
      <c r="AN12" s="6">
        <v>4120</v>
      </c>
    </row>
    <row r="13" spans="1:40" ht="18" customHeight="1">
      <c r="A13" s="6">
        <v>4170</v>
      </c>
      <c r="B13" s="69">
        <f t="shared" si="0"/>
        <v>1000</v>
      </c>
      <c r="C13" s="69">
        <f t="shared" si="1"/>
        <v>0</v>
      </c>
      <c r="D13" s="69">
        <f t="shared" si="2"/>
        <v>0</v>
      </c>
      <c r="E13" s="14">
        <v>1000</v>
      </c>
      <c r="F13" s="14">
        <v>0</v>
      </c>
      <c r="G13" s="14">
        <f t="shared" si="3"/>
        <v>0</v>
      </c>
      <c r="H13" s="14"/>
      <c r="I13" s="14"/>
      <c r="J13" s="14">
        <v>0</v>
      </c>
      <c r="K13" s="14"/>
      <c r="L13" s="14"/>
      <c r="M13" s="14" t="e">
        <f t="shared" si="5"/>
        <v>#DIV/0!</v>
      </c>
      <c r="N13" s="14"/>
      <c r="O13" s="14"/>
      <c r="P13" s="14" t="e">
        <f t="shared" si="6"/>
        <v>#DIV/0!</v>
      </c>
      <c r="Q13" s="6">
        <v>4170</v>
      </c>
      <c r="R13" s="14"/>
      <c r="S13" s="14"/>
      <c r="T13" s="14" t="e">
        <f t="shared" si="7"/>
        <v>#DIV/0!</v>
      </c>
      <c r="U13" s="14"/>
      <c r="V13" s="14"/>
      <c r="W13" s="14">
        <v>0</v>
      </c>
      <c r="X13" s="14"/>
      <c r="Y13" s="14"/>
      <c r="Z13" s="14">
        <v>0</v>
      </c>
      <c r="AA13" s="14"/>
      <c r="AB13" s="14"/>
      <c r="AC13" s="14">
        <v>0</v>
      </c>
      <c r="AD13" s="14">
        <v>0</v>
      </c>
      <c r="AE13" s="14">
        <v>0</v>
      </c>
      <c r="AF13" s="14">
        <v>0</v>
      </c>
      <c r="AG13" s="6">
        <v>4170</v>
      </c>
      <c r="AH13" s="14">
        <v>0</v>
      </c>
      <c r="AI13" s="14">
        <v>0</v>
      </c>
      <c r="AJ13" s="14">
        <v>0</v>
      </c>
      <c r="AK13" s="14"/>
      <c r="AL13" s="14"/>
      <c r="AM13" s="14" t="e">
        <f t="shared" si="4"/>
        <v>#DIV/0!</v>
      </c>
      <c r="AN13" s="6">
        <v>4170</v>
      </c>
    </row>
    <row r="14" spans="1:40" ht="18" customHeight="1">
      <c r="A14" s="6">
        <v>4210</v>
      </c>
      <c r="B14" s="69">
        <f t="shared" si="0"/>
        <v>148300</v>
      </c>
      <c r="C14" s="69">
        <f t="shared" si="1"/>
        <v>81873.71</v>
      </c>
      <c r="D14" s="69">
        <f t="shared" si="2"/>
        <v>55.20816587997303</v>
      </c>
      <c r="E14" s="14">
        <v>99400</v>
      </c>
      <c r="F14" s="14">
        <v>45945.29</v>
      </c>
      <c r="G14" s="14">
        <f t="shared" si="3"/>
        <v>46.222625754527165</v>
      </c>
      <c r="H14" s="14"/>
      <c r="I14" s="14"/>
      <c r="J14" s="14" t="e">
        <f aca="true" t="shared" si="9" ref="J14:J20">I14/H14%</f>
        <v>#DIV/0!</v>
      </c>
      <c r="K14" s="14"/>
      <c r="L14" s="14"/>
      <c r="M14" s="14" t="e">
        <f t="shared" si="5"/>
        <v>#DIV/0!</v>
      </c>
      <c r="N14" s="14"/>
      <c r="O14" s="14"/>
      <c r="P14" s="14" t="e">
        <f t="shared" si="6"/>
        <v>#DIV/0!</v>
      </c>
      <c r="Q14" s="6">
        <v>4210</v>
      </c>
      <c r="R14" s="14"/>
      <c r="S14" s="14"/>
      <c r="T14" s="14" t="e">
        <f t="shared" si="7"/>
        <v>#DIV/0!</v>
      </c>
      <c r="U14" s="14"/>
      <c r="V14" s="14"/>
      <c r="W14" s="14" t="e">
        <f aca="true" t="shared" si="10" ref="W14:W20">V14/U14%</f>
        <v>#DIV/0!</v>
      </c>
      <c r="X14" s="14"/>
      <c r="Y14" s="14"/>
      <c r="Z14" s="14" t="e">
        <f>Y14/X14%</f>
        <v>#DIV/0!</v>
      </c>
      <c r="AA14" s="14"/>
      <c r="AB14" s="14"/>
      <c r="AC14" s="14" t="e">
        <f>AB14/AA14%</f>
        <v>#DIV/0!</v>
      </c>
      <c r="AD14" s="14">
        <v>24200</v>
      </c>
      <c r="AE14" s="14">
        <v>19632.98</v>
      </c>
      <c r="AF14" s="14">
        <f t="shared" si="8"/>
        <v>81.12801652892561</v>
      </c>
      <c r="AG14" s="6">
        <v>4210</v>
      </c>
      <c r="AH14" s="14">
        <v>24700</v>
      </c>
      <c r="AI14" s="14">
        <v>16295.44</v>
      </c>
      <c r="AJ14" s="14">
        <f>AI14/AH14%</f>
        <v>65.97344129554656</v>
      </c>
      <c r="AK14" s="14"/>
      <c r="AL14" s="14"/>
      <c r="AM14" s="14" t="e">
        <f t="shared" si="4"/>
        <v>#DIV/0!</v>
      </c>
      <c r="AN14" s="6">
        <v>4210</v>
      </c>
    </row>
    <row r="15" spans="1:40" ht="18" customHeight="1">
      <c r="A15" s="6">
        <v>4240</v>
      </c>
      <c r="B15" s="69">
        <f t="shared" si="0"/>
        <v>13500</v>
      </c>
      <c r="C15" s="69">
        <f t="shared" si="1"/>
        <v>2558.53</v>
      </c>
      <c r="D15" s="69">
        <f t="shared" si="2"/>
        <v>18.952074074074076</v>
      </c>
      <c r="E15" s="14">
        <v>10000</v>
      </c>
      <c r="F15" s="14">
        <v>2558.53</v>
      </c>
      <c r="G15" s="14">
        <f t="shared" si="3"/>
        <v>25.585300000000004</v>
      </c>
      <c r="H15" s="14"/>
      <c r="I15" s="14"/>
      <c r="J15" s="14" t="e">
        <f t="shared" si="9"/>
        <v>#DIV/0!</v>
      </c>
      <c r="K15" s="14"/>
      <c r="L15" s="14"/>
      <c r="M15" s="14" t="e">
        <f t="shared" si="5"/>
        <v>#DIV/0!</v>
      </c>
      <c r="N15" s="14"/>
      <c r="O15" s="14"/>
      <c r="P15" s="14" t="e">
        <f t="shared" si="6"/>
        <v>#DIV/0!</v>
      </c>
      <c r="Q15" s="6">
        <v>4240</v>
      </c>
      <c r="R15" s="14"/>
      <c r="S15" s="14"/>
      <c r="T15" s="14" t="e">
        <f t="shared" si="7"/>
        <v>#DIV/0!</v>
      </c>
      <c r="U15" s="14"/>
      <c r="V15" s="14"/>
      <c r="W15" s="14" t="e">
        <f t="shared" si="10"/>
        <v>#DIV/0!</v>
      </c>
      <c r="X15" s="14"/>
      <c r="Y15" s="14"/>
      <c r="Z15" s="14">
        <v>0</v>
      </c>
      <c r="AA15" s="14"/>
      <c r="AB15" s="14"/>
      <c r="AC15" s="14" t="e">
        <f>AB15/AA15%</f>
        <v>#DIV/0!</v>
      </c>
      <c r="AD15" s="14">
        <v>3500</v>
      </c>
      <c r="AE15" s="14">
        <v>0</v>
      </c>
      <c r="AF15" s="14">
        <f t="shared" si="8"/>
        <v>0</v>
      </c>
      <c r="AG15" s="6">
        <v>4240</v>
      </c>
      <c r="AH15" s="14">
        <v>0</v>
      </c>
      <c r="AI15" s="14">
        <v>0</v>
      </c>
      <c r="AJ15" s="14">
        <v>0</v>
      </c>
      <c r="AK15" s="14"/>
      <c r="AL15" s="14"/>
      <c r="AM15" s="14" t="e">
        <f t="shared" si="4"/>
        <v>#DIV/0!</v>
      </c>
      <c r="AN15" s="6">
        <v>4240</v>
      </c>
    </row>
    <row r="16" spans="1:40" ht="18" customHeight="1">
      <c r="A16" s="6">
        <v>4260</v>
      </c>
      <c r="B16" s="69">
        <f t="shared" si="0"/>
        <v>36050</v>
      </c>
      <c r="C16" s="69">
        <f t="shared" si="1"/>
        <v>12054.4</v>
      </c>
      <c r="D16" s="69">
        <f t="shared" si="2"/>
        <v>33.438002773925106</v>
      </c>
      <c r="E16" s="14">
        <v>28500</v>
      </c>
      <c r="F16" s="14">
        <v>9809.07</v>
      </c>
      <c r="G16" s="14">
        <f t="shared" si="3"/>
        <v>34.41778947368421</v>
      </c>
      <c r="H16" s="14"/>
      <c r="I16" s="14"/>
      <c r="J16" s="14" t="e">
        <f t="shared" si="9"/>
        <v>#DIV/0!</v>
      </c>
      <c r="K16" s="14"/>
      <c r="L16" s="14"/>
      <c r="M16" s="14" t="e">
        <f t="shared" si="5"/>
        <v>#DIV/0!</v>
      </c>
      <c r="N16" s="14"/>
      <c r="O16" s="14"/>
      <c r="P16" s="14" t="e">
        <f t="shared" si="6"/>
        <v>#DIV/0!</v>
      </c>
      <c r="Q16" s="6">
        <v>4260</v>
      </c>
      <c r="R16" s="14"/>
      <c r="S16" s="14"/>
      <c r="T16" s="14" t="e">
        <f t="shared" si="7"/>
        <v>#DIV/0!</v>
      </c>
      <c r="U16" s="14"/>
      <c r="V16" s="14"/>
      <c r="W16" s="14" t="e">
        <f t="shared" si="10"/>
        <v>#DIV/0!</v>
      </c>
      <c r="X16" s="14"/>
      <c r="Y16" s="14"/>
      <c r="Z16" s="14" t="e">
        <f>Y16/X16%</f>
        <v>#DIV/0!</v>
      </c>
      <c r="AA16" s="14"/>
      <c r="AB16" s="14"/>
      <c r="AC16" s="14" t="e">
        <f>AB16/AA16%</f>
        <v>#DIV/0!</v>
      </c>
      <c r="AD16" s="14">
        <v>4250</v>
      </c>
      <c r="AE16" s="14">
        <v>1507.67</v>
      </c>
      <c r="AF16" s="14">
        <f t="shared" si="8"/>
        <v>35.47458823529412</v>
      </c>
      <c r="AG16" s="6">
        <v>4260</v>
      </c>
      <c r="AH16" s="14">
        <v>3300</v>
      </c>
      <c r="AI16" s="14">
        <v>737.66</v>
      </c>
      <c r="AJ16" s="14">
        <f>AI16/AH16%</f>
        <v>22.35333333333333</v>
      </c>
      <c r="AK16" s="14"/>
      <c r="AL16" s="14"/>
      <c r="AM16" s="14" t="e">
        <f t="shared" si="4"/>
        <v>#DIV/0!</v>
      </c>
      <c r="AN16" s="6">
        <v>4260</v>
      </c>
    </row>
    <row r="17" spans="1:40" ht="18" customHeight="1">
      <c r="A17" s="6">
        <v>4270</v>
      </c>
      <c r="B17" s="69">
        <f t="shared" si="0"/>
        <v>1300</v>
      </c>
      <c r="C17" s="69">
        <f t="shared" si="1"/>
        <v>139.2</v>
      </c>
      <c r="D17" s="69">
        <f t="shared" si="2"/>
        <v>10.707692307692307</v>
      </c>
      <c r="E17" s="14">
        <v>1000</v>
      </c>
      <c r="F17" s="14">
        <v>90</v>
      </c>
      <c r="G17" s="14">
        <f t="shared" si="3"/>
        <v>9</v>
      </c>
      <c r="H17" s="14"/>
      <c r="I17" s="14"/>
      <c r="J17" s="14" t="e">
        <f t="shared" si="9"/>
        <v>#DIV/0!</v>
      </c>
      <c r="K17" s="14"/>
      <c r="L17" s="14"/>
      <c r="M17" s="14" t="e">
        <f t="shared" si="5"/>
        <v>#DIV/0!</v>
      </c>
      <c r="N17" s="14"/>
      <c r="O17" s="14"/>
      <c r="P17" s="14" t="e">
        <f t="shared" si="6"/>
        <v>#DIV/0!</v>
      </c>
      <c r="Q17" s="6">
        <v>4270</v>
      </c>
      <c r="R17" s="14"/>
      <c r="S17" s="14"/>
      <c r="T17" s="14" t="e">
        <f t="shared" si="7"/>
        <v>#DIV/0!</v>
      </c>
      <c r="U17" s="14"/>
      <c r="V17" s="14"/>
      <c r="W17" s="14" t="e">
        <f t="shared" si="10"/>
        <v>#DIV/0!</v>
      </c>
      <c r="X17" s="14"/>
      <c r="Y17" s="14"/>
      <c r="Z17" s="14" t="e">
        <f>Y17/X17%</f>
        <v>#DIV/0!</v>
      </c>
      <c r="AA17" s="14"/>
      <c r="AB17" s="14"/>
      <c r="AC17" s="14">
        <v>0</v>
      </c>
      <c r="AD17" s="14">
        <v>0</v>
      </c>
      <c r="AE17" s="14">
        <v>0</v>
      </c>
      <c r="AF17" s="14">
        <v>0</v>
      </c>
      <c r="AG17" s="6">
        <v>4270</v>
      </c>
      <c r="AH17" s="14">
        <v>300</v>
      </c>
      <c r="AI17" s="14">
        <v>49.2</v>
      </c>
      <c r="AJ17" s="14">
        <v>0</v>
      </c>
      <c r="AK17" s="14"/>
      <c r="AL17" s="14"/>
      <c r="AM17" s="14" t="e">
        <f t="shared" si="4"/>
        <v>#DIV/0!</v>
      </c>
      <c r="AN17" s="6">
        <v>4270</v>
      </c>
    </row>
    <row r="18" spans="1:40" ht="18" customHeight="1">
      <c r="A18" s="6">
        <v>4280</v>
      </c>
      <c r="B18" s="69">
        <f t="shared" si="0"/>
        <v>800</v>
      </c>
      <c r="C18" s="69">
        <f t="shared" si="1"/>
        <v>60</v>
      </c>
      <c r="D18" s="69">
        <f t="shared" si="2"/>
        <v>7.5</v>
      </c>
      <c r="E18" s="14">
        <v>500</v>
      </c>
      <c r="F18" s="14">
        <v>60</v>
      </c>
      <c r="G18" s="14">
        <f aca="true" t="shared" si="11" ref="G18:G28">F18/E18%</f>
        <v>12</v>
      </c>
      <c r="H18" s="14"/>
      <c r="I18" s="14"/>
      <c r="J18" s="14" t="e">
        <f t="shared" si="9"/>
        <v>#DIV/0!</v>
      </c>
      <c r="K18" s="14"/>
      <c r="L18" s="14"/>
      <c r="M18" s="14" t="e">
        <f t="shared" si="5"/>
        <v>#DIV/0!</v>
      </c>
      <c r="N18" s="14"/>
      <c r="O18" s="14"/>
      <c r="P18" s="14" t="e">
        <f t="shared" si="6"/>
        <v>#DIV/0!</v>
      </c>
      <c r="Q18" s="6">
        <v>4280</v>
      </c>
      <c r="R18" s="14"/>
      <c r="S18" s="14"/>
      <c r="T18" s="14">
        <v>0</v>
      </c>
      <c r="U18" s="14"/>
      <c r="V18" s="14"/>
      <c r="W18" s="14" t="e">
        <f t="shared" si="10"/>
        <v>#DIV/0!</v>
      </c>
      <c r="X18" s="14"/>
      <c r="Y18" s="14"/>
      <c r="Z18" s="14">
        <v>0</v>
      </c>
      <c r="AA18" s="14"/>
      <c r="AB18" s="14"/>
      <c r="AC18" s="14">
        <v>0</v>
      </c>
      <c r="AD18" s="14">
        <v>200</v>
      </c>
      <c r="AE18" s="14">
        <v>0</v>
      </c>
      <c r="AF18" s="14">
        <f t="shared" si="8"/>
        <v>0</v>
      </c>
      <c r="AG18" s="6">
        <v>4280</v>
      </c>
      <c r="AH18" s="14">
        <v>100</v>
      </c>
      <c r="AI18" s="14">
        <v>0</v>
      </c>
      <c r="AJ18" s="14">
        <v>0</v>
      </c>
      <c r="AK18" s="14"/>
      <c r="AL18" s="14"/>
      <c r="AM18" s="14" t="e">
        <f t="shared" si="4"/>
        <v>#DIV/0!</v>
      </c>
      <c r="AN18" s="6">
        <v>4280</v>
      </c>
    </row>
    <row r="19" spans="1:40" ht="18" customHeight="1">
      <c r="A19" s="6">
        <v>4300</v>
      </c>
      <c r="B19" s="69">
        <f t="shared" si="0"/>
        <v>21300</v>
      </c>
      <c r="C19" s="69">
        <f t="shared" si="1"/>
        <v>15632.210000000001</v>
      </c>
      <c r="D19" s="69">
        <f t="shared" si="2"/>
        <v>73.39065727699531</v>
      </c>
      <c r="E19" s="14">
        <v>14000</v>
      </c>
      <c r="F19" s="14">
        <v>11326.7</v>
      </c>
      <c r="G19" s="14">
        <f t="shared" si="11"/>
        <v>80.905</v>
      </c>
      <c r="H19" s="14"/>
      <c r="I19" s="14"/>
      <c r="J19" s="14" t="e">
        <f t="shared" si="9"/>
        <v>#DIV/0!</v>
      </c>
      <c r="K19" s="14"/>
      <c r="L19" s="14"/>
      <c r="M19" s="14" t="e">
        <f t="shared" si="5"/>
        <v>#DIV/0!</v>
      </c>
      <c r="N19" s="14"/>
      <c r="O19" s="14"/>
      <c r="P19" s="14" t="e">
        <f t="shared" si="6"/>
        <v>#DIV/0!</v>
      </c>
      <c r="Q19" s="6">
        <v>4300</v>
      </c>
      <c r="R19" s="14"/>
      <c r="S19" s="14"/>
      <c r="T19" s="14" t="e">
        <f>S19/R19%</f>
        <v>#DIV/0!</v>
      </c>
      <c r="U19" s="14"/>
      <c r="V19" s="14"/>
      <c r="W19" s="14" t="e">
        <f t="shared" si="10"/>
        <v>#DIV/0!</v>
      </c>
      <c r="X19" s="14"/>
      <c r="Y19" s="14"/>
      <c r="Z19" s="14" t="e">
        <f>Y19/X19%</f>
        <v>#DIV/0!</v>
      </c>
      <c r="AA19" s="14"/>
      <c r="AB19" s="14"/>
      <c r="AC19" s="14" t="e">
        <f>AB19/AA19%</f>
        <v>#DIV/0!</v>
      </c>
      <c r="AD19" s="14">
        <v>4200</v>
      </c>
      <c r="AE19" s="14">
        <v>2161.67</v>
      </c>
      <c r="AF19" s="14">
        <f t="shared" si="8"/>
        <v>51.468333333333334</v>
      </c>
      <c r="AG19" s="6">
        <v>4300</v>
      </c>
      <c r="AH19" s="14">
        <v>3100</v>
      </c>
      <c r="AI19" s="14">
        <v>2143.84</v>
      </c>
      <c r="AJ19" s="14">
        <f>AI19/AH19%</f>
        <v>69.15612903225806</v>
      </c>
      <c r="AK19" s="14"/>
      <c r="AL19" s="14"/>
      <c r="AM19" s="14" t="e">
        <f t="shared" si="4"/>
        <v>#DIV/0!</v>
      </c>
      <c r="AN19" s="6">
        <v>4300</v>
      </c>
    </row>
    <row r="20" spans="1:40" ht="18" customHeight="1">
      <c r="A20" s="6">
        <v>4350</v>
      </c>
      <c r="B20" s="69">
        <f t="shared" si="0"/>
        <v>600</v>
      </c>
      <c r="C20" s="69">
        <f t="shared" si="1"/>
        <v>217.02</v>
      </c>
      <c r="D20" s="69">
        <f t="shared" si="2"/>
        <v>36.17</v>
      </c>
      <c r="E20" s="14">
        <v>600</v>
      </c>
      <c r="F20" s="14">
        <v>217.02</v>
      </c>
      <c r="G20" s="14">
        <f t="shared" si="11"/>
        <v>36.17</v>
      </c>
      <c r="H20" s="14"/>
      <c r="I20" s="14"/>
      <c r="J20" s="14" t="e">
        <f t="shared" si="9"/>
        <v>#DIV/0!</v>
      </c>
      <c r="K20" s="14"/>
      <c r="L20" s="14"/>
      <c r="M20" s="14">
        <v>0</v>
      </c>
      <c r="N20" s="14"/>
      <c r="O20" s="14"/>
      <c r="P20" s="14">
        <v>0</v>
      </c>
      <c r="Q20" s="6">
        <v>4350</v>
      </c>
      <c r="R20" s="14"/>
      <c r="S20" s="14"/>
      <c r="T20" s="14">
        <v>0</v>
      </c>
      <c r="U20" s="14"/>
      <c r="V20" s="14"/>
      <c r="W20" s="14" t="e">
        <f t="shared" si="10"/>
        <v>#DIV/0!</v>
      </c>
      <c r="X20" s="14"/>
      <c r="Y20" s="14"/>
      <c r="Z20" s="14">
        <v>0</v>
      </c>
      <c r="AA20" s="14"/>
      <c r="AB20" s="14"/>
      <c r="AC20" s="14">
        <v>0</v>
      </c>
      <c r="AD20" s="14">
        <v>0</v>
      </c>
      <c r="AE20" s="14">
        <v>0</v>
      </c>
      <c r="AF20" s="14">
        <v>0</v>
      </c>
      <c r="AG20" s="6">
        <v>4350</v>
      </c>
      <c r="AH20" s="14">
        <v>0</v>
      </c>
      <c r="AI20" s="14">
        <v>0</v>
      </c>
      <c r="AJ20" s="14">
        <v>0</v>
      </c>
      <c r="AK20" s="14"/>
      <c r="AL20" s="14"/>
      <c r="AM20" s="14" t="e">
        <f>AL20/AK20</f>
        <v>#DIV/0!</v>
      </c>
      <c r="AN20" s="6">
        <v>4350</v>
      </c>
    </row>
    <row r="21" spans="1:40" ht="18" customHeight="1" hidden="1">
      <c r="A21" s="6">
        <v>4360</v>
      </c>
      <c r="B21" s="69">
        <f t="shared" si="0"/>
        <v>0</v>
      </c>
      <c r="C21" s="69">
        <f t="shared" si="1"/>
        <v>0</v>
      </c>
      <c r="D21" s="69" t="e">
        <f t="shared" si="2"/>
        <v>#DIV/0!</v>
      </c>
      <c r="E21" s="14"/>
      <c r="F21" s="14"/>
      <c r="G21" s="14" t="e">
        <f t="shared" si="11"/>
        <v>#DIV/0!</v>
      </c>
      <c r="H21" s="14"/>
      <c r="I21" s="14"/>
      <c r="J21" s="14">
        <v>0</v>
      </c>
      <c r="K21" s="14"/>
      <c r="L21" s="14"/>
      <c r="M21" s="14">
        <v>0</v>
      </c>
      <c r="N21" s="14"/>
      <c r="O21" s="14"/>
      <c r="P21" s="14" t="e">
        <f>O21/N21%</f>
        <v>#DIV/0!</v>
      </c>
      <c r="Q21" s="6">
        <v>4360</v>
      </c>
      <c r="R21" s="14"/>
      <c r="S21" s="14"/>
      <c r="T21" s="14">
        <v>0</v>
      </c>
      <c r="U21" s="14"/>
      <c r="V21" s="14"/>
      <c r="W21" s="14">
        <v>0</v>
      </c>
      <c r="X21" s="14"/>
      <c r="Y21" s="14"/>
      <c r="Z21" s="14">
        <v>0</v>
      </c>
      <c r="AA21" s="14"/>
      <c r="AB21" s="14"/>
      <c r="AC21" s="14">
        <v>0</v>
      </c>
      <c r="AD21" s="14"/>
      <c r="AE21" s="14"/>
      <c r="AF21" s="14" t="e">
        <f t="shared" si="8"/>
        <v>#DIV/0!</v>
      </c>
      <c r="AG21" s="6">
        <v>4360</v>
      </c>
      <c r="AH21" s="14"/>
      <c r="AI21" s="14"/>
      <c r="AJ21" s="14"/>
      <c r="AK21" s="14"/>
      <c r="AL21" s="14"/>
      <c r="AM21" s="14"/>
      <c r="AN21" s="6">
        <v>4360</v>
      </c>
    </row>
    <row r="22" spans="1:40" ht="18" customHeight="1">
      <c r="A22" s="6">
        <v>4370</v>
      </c>
      <c r="B22" s="69">
        <f t="shared" si="0"/>
        <v>3700</v>
      </c>
      <c r="C22" s="69">
        <f t="shared" si="1"/>
        <v>1150.6399999999999</v>
      </c>
      <c r="D22" s="69">
        <f t="shared" si="2"/>
        <v>31.098378378378374</v>
      </c>
      <c r="E22" s="14">
        <v>2000</v>
      </c>
      <c r="F22" s="14">
        <v>722.32</v>
      </c>
      <c r="G22" s="14">
        <f t="shared" si="11"/>
        <v>36.116</v>
      </c>
      <c r="H22" s="14"/>
      <c r="I22" s="14"/>
      <c r="J22" s="14" t="e">
        <f>I22/H22%</f>
        <v>#DIV/0!</v>
      </c>
      <c r="K22" s="14"/>
      <c r="L22" s="14"/>
      <c r="M22" s="14" t="e">
        <f aca="true" t="shared" si="12" ref="M22:M28">L22/K22%</f>
        <v>#DIV/0!</v>
      </c>
      <c r="N22" s="14"/>
      <c r="O22" s="14"/>
      <c r="P22" s="14" t="e">
        <f>O22/N22%</f>
        <v>#DIV/0!</v>
      </c>
      <c r="Q22" s="6">
        <v>4370</v>
      </c>
      <c r="R22" s="14"/>
      <c r="S22" s="14"/>
      <c r="T22" s="14" t="e">
        <f aca="true" t="shared" si="13" ref="T22:T28">S22/R22%</f>
        <v>#DIV/0!</v>
      </c>
      <c r="U22" s="14"/>
      <c r="V22" s="14"/>
      <c r="W22" s="14" t="e">
        <f aca="true" t="shared" si="14" ref="W22:W28">V22/U22%</f>
        <v>#DIV/0!</v>
      </c>
      <c r="X22" s="14"/>
      <c r="Y22" s="14"/>
      <c r="Z22" s="14" t="e">
        <f>Y22/X22%</f>
        <v>#DIV/0!</v>
      </c>
      <c r="AA22" s="14"/>
      <c r="AB22" s="14"/>
      <c r="AC22" s="14" t="e">
        <f>AB22/AA22%</f>
        <v>#DIV/0!</v>
      </c>
      <c r="AD22" s="14">
        <v>800</v>
      </c>
      <c r="AE22" s="14">
        <v>210.43</v>
      </c>
      <c r="AF22" s="14">
        <f t="shared" si="8"/>
        <v>26.30375</v>
      </c>
      <c r="AG22" s="6">
        <v>4370</v>
      </c>
      <c r="AH22" s="14">
        <v>900</v>
      </c>
      <c r="AI22" s="52">
        <v>217.89</v>
      </c>
      <c r="AJ22" s="14">
        <f aca="true" t="shared" si="15" ref="AJ22:AJ28">AI22/AH22%</f>
        <v>24.209999999999997</v>
      </c>
      <c r="AK22" s="14"/>
      <c r="AL22" s="14"/>
      <c r="AM22" s="14" t="e">
        <f aca="true" t="shared" si="16" ref="AM22:AM30">AL22/AK22%</f>
        <v>#DIV/0!</v>
      </c>
      <c r="AN22" s="6">
        <v>4370</v>
      </c>
    </row>
    <row r="23" spans="1:40" ht="18" customHeight="1">
      <c r="A23" s="6">
        <v>4410</v>
      </c>
      <c r="B23" s="69">
        <f t="shared" si="0"/>
        <v>2900</v>
      </c>
      <c r="C23" s="69">
        <f t="shared" si="1"/>
        <v>1525.5</v>
      </c>
      <c r="D23" s="69">
        <f t="shared" si="2"/>
        <v>52.60344827586207</v>
      </c>
      <c r="E23" s="14">
        <v>2400</v>
      </c>
      <c r="F23" s="14">
        <v>1309.5</v>
      </c>
      <c r="G23" s="14">
        <f t="shared" si="11"/>
        <v>54.5625</v>
      </c>
      <c r="H23" s="14"/>
      <c r="I23" s="14"/>
      <c r="J23" s="14" t="e">
        <f>I23/H23%</f>
        <v>#DIV/0!</v>
      </c>
      <c r="K23" s="14"/>
      <c r="L23" s="14"/>
      <c r="M23" s="14" t="e">
        <f t="shared" si="12"/>
        <v>#DIV/0!</v>
      </c>
      <c r="N23" s="14"/>
      <c r="O23" s="14"/>
      <c r="P23" s="14" t="e">
        <f>O23/N23%</f>
        <v>#DIV/0!</v>
      </c>
      <c r="Q23" s="6">
        <v>4410</v>
      </c>
      <c r="R23" s="14"/>
      <c r="S23" s="14"/>
      <c r="T23" s="14" t="e">
        <f t="shared" si="13"/>
        <v>#DIV/0!</v>
      </c>
      <c r="U23" s="14"/>
      <c r="V23" s="14"/>
      <c r="W23" s="14" t="e">
        <f t="shared" si="14"/>
        <v>#DIV/0!</v>
      </c>
      <c r="X23" s="14"/>
      <c r="Y23" s="14"/>
      <c r="Z23" s="14">
        <v>0</v>
      </c>
      <c r="AA23" s="14"/>
      <c r="AB23" s="14"/>
      <c r="AC23" s="14">
        <v>0</v>
      </c>
      <c r="AD23" s="14">
        <v>200</v>
      </c>
      <c r="AE23" s="14">
        <v>94.5</v>
      </c>
      <c r="AF23" s="14">
        <f t="shared" si="8"/>
        <v>47.25</v>
      </c>
      <c r="AG23" s="6">
        <v>4410</v>
      </c>
      <c r="AH23" s="14">
        <v>300</v>
      </c>
      <c r="AI23" s="14">
        <v>121.5</v>
      </c>
      <c r="AJ23" s="14">
        <f t="shared" si="15"/>
        <v>40.5</v>
      </c>
      <c r="AK23" s="14"/>
      <c r="AL23" s="14"/>
      <c r="AM23" s="14" t="e">
        <f t="shared" si="16"/>
        <v>#DIV/0!</v>
      </c>
      <c r="AN23" s="6">
        <v>4410</v>
      </c>
    </row>
    <row r="24" spans="1:40" ht="18" customHeight="1">
      <c r="A24" s="6">
        <v>4430</v>
      </c>
      <c r="B24" s="69">
        <f t="shared" si="0"/>
        <v>500</v>
      </c>
      <c r="C24" s="69">
        <f t="shared" si="1"/>
        <v>0</v>
      </c>
      <c r="D24" s="69">
        <f t="shared" si="2"/>
        <v>0</v>
      </c>
      <c r="E24" s="14">
        <v>300</v>
      </c>
      <c r="F24" s="14">
        <v>0</v>
      </c>
      <c r="G24" s="14">
        <f t="shared" si="11"/>
        <v>0</v>
      </c>
      <c r="H24" s="14"/>
      <c r="I24" s="14"/>
      <c r="J24" s="14" t="e">
        <f>I24/H24%</f>
        <v>#DIV/0!</v>
      </c>
      <c r="K24" s="14"/>
      <c r="L24" s="14"/>
      <c r="M24" s="14" t="e">
        <f t="shared" si="12"/>
        <v>#DIV/0!</v>
      </c>
      <c r="N24" s="14"/>
      <c r="O24" s="14"/>
      <c r="P24" s="14">
        <v>0</v>
      </c>
      <c r="Q24" s="6">
        <v>4430</v>
      </c>
      <c r="R24" s="14"/>
      <c r="S24" s="14"/>
      <c r="T24" s="14" t="e">
        <f t="shared" si="13"/>
        <v>#DIV/0!</v>
      </c>
      <c r="U24" s="14"/>
      <c r="V24" s="14"/>
      <c r="W24" s="14" t="e">
        <f t="shared" si="14"/>
        <v>#DIV/0!</v>
      </c>
      <c r="X24" s="14"/>
      <c r="Y24" s="14"/>
      <c r="Z24" s="14">
        <v>0</v>
      </c>
      <c r="AA24" s="14"/>
      <c r="AB24" s="14"/>
      <c r="AC24" s="14">
        <v>0</v>
      </c>
      <c r="AD24" s="14">
        <v>100</v>
      </c>
      <c r="AE24" s="14">
        <v>0</v>
      </c>
      <c r="AF24" s="14">
        <v>0</v>
      </c>
      <c r="AG24" s="6">
        <v>4430</v>
      </c>
      <c r="AH24" s="14">
        <v>100</v>
      </c>
      <c r="AI24" s="14">
        <v>0</v>
      </c>
      <c r="AJ24" s="14">
        <f t="shared" si="15"/>
        <v>0</v>
      </c>
      <c r="AK24" s="14"/>
      <c r="AL24" s="14"/>
      <c r="AM24" s="14" t="e">
        <f t="shared" si="16"/>
        <v>#DIV/0!</v>
      </c>
      <c r="AN24" s="6">
        <v>4430</v>
      </c>
    </row>
    <row r="25" spans="1:40" ht="18" customHeight="1">
      <c r="A25" s="6">
        <v>4440</v>
      </c>
      <c r="B25" s="69">
        <f t="shared" si="0"/>
        <v>90404</v>
      </c>
      <c r="C25" s="69">
        <f t="shared" si="1"/>
        <v>67803</v>
      </c>
      <c r="D25" s="69">
        <f t="shared" si="2"/>
        <v>75</v>
      </c>
      <c r="E25" s="14">
        <v>65969</v>
      </c>
      <c r="F25" s="14">
        <v>49477</v>
      </c>
      <c r="G25" s="14">
        <f t="shared" si="11"/>
        <v>75.0003789658779</v>
      </c>
      <c r="H25" s="14"/>
      <c r="I25" s="14"/>
      <c r="J25" s="14" t="e">
        <f>I25/H25%</f>
        <v>#DIV/0!</v>
      </c>
      <c r="K25" s="14"/>
      <c r="L25" s="14"/>
      <c r="M25" s="14" t="e">
        <f t="shared" si="12"/>
        <v>#DIV/0!</v>
      </c>
      <c r="N25" s="14"/>
      <c r="O25" s="14"/>
      <c r="P25" s="14" t="e">
        <f>O25/N25%</f>
        <v>#DIV/0!</v>
      </c>
      <c r="Q25" s="6">
        <v>4440</v>
      </c>
      <c r="R25" s="14"/>
      <c r="S25" s="14"/>
      <c r="T25" s="14" t="e">
        <f t="shared" si="13"/>
        <v>#DIV/0!</v>
      </c>
      <c r="U25" s="14"/>
      <c r="V25" s="14"/>
      <c r="W25" s="14" t="e">
        <f t="shared" si="14"/>
        <v>#DIV/0!</v>
      </c>
      <c r="X25" s="14"/>
      <c r="Y25" s="14"/>
      <c r="Z25" s="14" t="e">
        <f>Y25/X25%</f>
        <v>#DIV/0!</v>
      </c>
      <c r="AA25" s="14"/>
      <c r="AB25" s="14"/>
      <c r="AC25" s="14" t="e">
        <f>AB25/AA25%</f>
        <v>#DIV/0!</v>
      </c>
      <c r="AD25" s="14">
        <v>14211</v>
      </c>
      <c r="AE25" s="14">
        <v>10658</v>
      </c>
      <c r="AF25" s="14">
        <f t="shared" si="8"/>
        <v>74.99824079938075</v>
      </c>
      <c r="AG25" s="6">
        <v>4440</v>
      </c>
      <c r="AH25" s="14">
        <v>10224</v>
      </c>
      <c r="AI25" s="14">
        <v>7668</v>
      </c>
      <c r="AJ25" s="14">
        <f t="shared" si="15"/>
        <v>75</v>
      </c>
      <c r="AK25" s="14"/>
      <c r="AL25" s="14"/>
      <c r="AM25" s="14" t="e">
        <f t="shared" si="16"/>
        <v>#DIV/0!</v>
      </c>
      <c r="AN25" s="6">
        <v>4440</v>
      </c>
    </row>
    <row r="26" spans="1:40" ht="18" customHeight="1">
      <c r="A26" s="6">
        <v>4700</v>
      </c>
      <c r="B26" s="69">
        <f t="shared" si="0"/>
        <v>700</v>
      </c>
      <c r="C26" s="69">
        <f t="shared" si="1"/>
        <v>0</v>
      </c>
      <c r="D26" s="69">
        <f t="shared" si="2"/>
        <v>0</v>
      </c>
      <c r="E26" s="14">
        <v>500</v>
      </c>
      <c r="F26" s="14">
        <v>0</v>
      </c>
      <c r="G26" s="14">
        <f t="shared" si="11"/>
        <v>0</v>
      </c>
      <c r="H26" s="14"/>
      <c r="I26" s="14"/>
      <c r="J26" s="14">
        <v>0</v>
      </c>
      <c r="K26" s="14"/>
      <c r="L26" s="14"/>
      <c r="M26" s="14" t="e">
        <f t="shared" si="12"/>
        <v>#DIV/0!</v>
      </c>
      <c r="N26" s="14"/>
      <c r="O26" s="14"/>
      <c r="P26" s="14" t="e">
        <f>O26/N26%</f>
        <v>#DIV/0!</v>
      </c>
      <c r="Q26" s="6">
        <v>4700</v>
      </c>
      <c r="R26" s="14"/>
      <c r="S26" s="14"/>
      <c r="T26" s="14" t="e">
        <f t="shared" si="13"/>
        <v>#DIV/0!</v>
      </c>
      <c r="U26" s="14"/>
      <c r="V26" s="14"/>
      <c r="W26" s="14" t="e">
        <f t="shared" si="14"/>
        <v>#DIV/0!</v>
      </c>
      <c r="X26" s="14"/>
      <c r="Y26" s="14"/>
      <c r="Z26" s="14">
        <v>0</v>
      </c>
      <c r="AA26" s="14"/>
      <c r="AB26" s="14"/>
      <c r="AC26" s="14">
        <v>0</v>
      </c>
      <c r="AD26" s="14">
        <v>0</v>
      </c>
      <c r="AE26" s="14">
        <v>0</v>
      </c>
      <c r="AF26" s="14">
        <v>0</v>
      </c>
      <c r="AG26" s="6">
        <v>4700</v>
      </c>
      <c r="AH26" s="14">
        <v>200</v>
      </c>
      <c r="AI26" s="14">
        <v>0</v>
      </c>
      <c r="AJ26" s="14">
        <f t="shared" si="15"/>
        <v>0</v>
      </c>
      <c r="AK26" s="14"/>
      <c r="AL26" s="14"/>
      <c r="AM26" s="14" t="e">
        <f t="shared" si="16"/>
        <v>#DIV/0!</v>
      </c>
      <c r="AN26" s="6">
        <v>4700</v>
      </c>
    </row>
    <row r="27" spans="1:40" ht="18" customHeight="1" hidden="1">
      <c r="A27" s="6">
        <v>4740</v>
      </c>
      <c r="B27" s="69">
        <f t="shared" si="0"/>
        <v>0</v>
      </c>
      <c r="C27" s="69">
        <f t="shared" si="1"/>
        <v>0</v>
      </c>
      <c r="D27" s="69" t="e">
        <f t="shared" si="2"/>
        <v>#DIV/0!</v>
      </c>
      <c r="E27" s="14"/>
      <c r="F27" s="14"/>
      <c r="G27" s="14" t="e">
        <f t="shared" si="11"/>
        <v>#DIV/0!</v>
      </c>
      <c r="H27" s="14"/>
      <c r="I27" s="14"/>
      <c r="J27" s="14" t="e">
        <f>I27/H27%</f>
        <v>#DIV/0!</v>
      </c>
      <c r="K27" s="14"/>
      <c r="L27" s="14"/>
      <c r="M27" s="14" t="e">
        <f t="shared" si="12"/>
        <v>#DIV/0!</v>
      </c>
      <c r="N27" s="14"/>
      <c r="O27" s="14"/>
      <c r="P27" s="14" t="e">
        <f>O27/N27%</f>
        <v>#DIV/0!</v>
      </c>
      <c r="Q27" s="6">
        <v>4740</v>
      </c>
      <c r="R27" s="14"/>
      <c r="S27" s="14"/>
      <c r="T27" s="14" t="e">
        <f t="shared" si="13"/>
        <v>#DIV/0!</v>
      </c>
      <c r="U27" s="14"/>
      <c r="V27" s="14"/>
      <c r="W27" s="14" t="e">
        <f t="shared" si="14"/>
        <v>#DIV/0!</v>
      </c>
      <c r="X27" s="14"/>
      <c r="Y27" s="14"/>
      <c r="Z27" s="14" t="e">
        <f>Y27/X27%</f>
        <v>#DIV/0!</v>
      </c>
      <c r="AA27" s="14"/>
      <c r="AB27" s="14"/>
      <c r="AC27" s="14" t="e">
        <f>AB27/AA27%</f>
        <v>#DIV/0!</v>
      </c>
      <c r="AD27" s="14"/>
      <c r="AE27" s="14"/>
      <c r="AF27" s="14" t="e">
        <f t="shared" si="8"/>
        <v>#DIV/0!</v>
      </c>
      <c r="AG27" s="6">
        <v>4740</v>
      </c>
      <c r="AH27" s="14"/>
      <c r="AI27" s="14"/>
      <c r="AJ27" s="14" t="e">
        <f t="shared" si="15"/>
        <v>#DIV/0!</v>
      </c>
      <c r="AK27" s="14"/>
      <c r="AL27" s="14"/>
      <c r="AM27" s="14" t="e">
        <f t="shared" si="16"/>
        <v>#DIV/0!</v>
      </c>
      <c r="AN27" s="6">
        <v>4740</v>
      </c>
    </row>
    <row r="28" spans="1:40" ht="18" customHeight="1" hidden="1">
      <c r="A28" s="6">
        <v>4750</v>
      </c>
      <c r="B28" s="69">
        <f t="shared" si="0"/>
        <v>0</v>
      </c>
      <c r="C28" s="69">
        <f t="shared" si="1"/>
        <v>0</v>
      </c>
      <c r="D28" s="69" t="e">
        <f t="shared" si="2"/>
        <v>#DIV/0!</v>
      </c>
      <c r="E28" s="14"/>
      <c r="F28" s="14"/>
      <c r="G28" s="14" t="e">
        <f t="shared" si="11"/>
        <v>#DIV/0!</v>
      </c>
      <c r="H28" s="14"/>
      <c r="I28" s="14"/>
      <c r="J28" s="14" t="e">
        <f>I28/H28%</f>
        <v>#DIV/0!</v>
      </c>
      <c r="K28" s="14"/>
      <c r="L28" s="14"/>
      <c r="M28" s="14" t="e">
        <f t="shared" si="12"/>
        <v>#DIV/0!</v>
      </c>
      <c r="N28" s="14"/>
      <c r="O28" s="14"/>
      <c r="P28" s="14" t="e">
        <f>O28/N28%</f>
        <v>#DIV/0!</v>
      </c>
      <c r="Q28" s="6">
        <v>4750</v>
      </c>
      <c r="R28" s="14"/>
      <c r="S28" s="14"/>
      <c r="T28" s="14" t="e">
        <f t="shared" si="13"/>
        <v>#DIV/0!</v>
      </c>
      <c r="U28" s="14"/>
      <c r="V28" s="14"/>
      <c r="W28" s="14" t="e">
        <f t="shared" si="14"/>
        <v>#DIV/0!</v>
      </c>
      <c r="X28" s="14"/>
      <c r="Y28" s="14"/>
      <c r="Z28" s="14" t="e">
        <f>Y28/X28%</f>
        <v>#DIV/0!</v>
      </c>
      <c r="AA28" s="14"/>
      <c r="AB28" s="14"/>
      <c r="AC28" s="14" t="e">
        <f>AB28/AA28%</f>
        <v>#DIV/0!</v>
      </c>
      <c r="AD28" s="14"/>
      <c r="AE28" s="14"/>
      <c r="AF28" s="14" t="e">
        <f t="shared" si="8"/>
        <v>#DIV/0!</v>
      </c>
      <c r="AG28" s="6">
        <v>4750</v>
      </c>
      <c r="AH28" s="14"/>
      <c r="AI28" s="14"/>
      <c r="AJ28" s="14" t="e">
        <f t="shared" si="15"/>
        <v>#DIV/0!</v>
      </c>
      <c r="AK28" s="14"/>
      <c r="AL28" s="14"/>
      <c r="AM28" s="14" t="e">
        <f t="shared" si="16"/>
        <v>#DIV/0!</v>
      </c>
      <c r="AN28" s="6">
        <v>4750</v>
      </c>
    </row>
    <row r="29" spans="1:40" ht="18" customHeight="1" hidden="1">
      <c r="A29" s="6">
        <v>6060</v>
      </c>
      <c r="B29" s="69">
        <f t="shared" si="0"/>
        <v>0</v>
      </c>
      <c r="C29" s="69">
        <f t="shared" si="1"/>
        <v>0</v>
      </c>
      <c r="D29" s="69" t="e">
        <f t="shared" si="2"/>
        <v>#DIV/0!</v>
      </c>
      <c r="E29" s="14"/>
      <c r="F29" s="14"/>
      <c r="G29" s="14">
        <v>0</v>
      </c>
      <c r="H29" s="14"/>
      <c r="I29" s="14"/>
      <c r="J29" s="14">
        <v>0</v>
      </c>
      <c r="K29" s="14"/>
      <c r="L29" s="14"/>
      <c r="M29" s="14">
        <v>0</v>
      </c>
      <c r="N29" s="14"/>
      <c r="O29" s="14"/>
      <c r="P29" s="14">
        <v>0</v>
      </c>
      <c r="Q29" s="6">
        <v>6060</v>
      </c>
      <c r="R29" s="14"/>
      <c r="S29" s="14"/>
      <c r="T29" s="14">
        <v>0</v>
      </c>
      <c r="U29" s="14"/>
      <c r="V29" s="14"/>
      <c r="W29" s="14">
        <v>0</v>
      </c>
      <c r="X29" s="14"/>
      <c r="Y29" s="14"/>
      <c r="Z29" s="14">
        <v>0</v>
      </c>
      <c r="AA29" s="14"/>
      <c r="AB29" s="14"/>
      <c r="AC29" s="14">
        <v>0</v>
      </c>
      <c r="AD29" s="14"/>
      <c r="AE29" s="14"/>
      <c r="AF29" s="14" t="e">
        <f t="shared" si="8"/>
        <v>#DIV/0!</v>
      </c>
      <c r="AG29" s="6">
        <v>6060</v>
      </c>
      <c r="AH29" s="14"/>
      <c r="AI29" s="14"/>
      <c r="AJ29" s="14"/>
      <c r="AK29" s="14"/>
      <c r="AL29" s="14"/>
      <c r="AM29" s="14" t="e">
        <f t="shared" si="16"/>
        <v>#DIV/0!</v>
      </c>
      <c r="AN29" s="6">
        <v>6060</v>
      </c>
    </row>
    <row r="30" spans="1:40" ht="19.5" customHeight="1">
      <c r="A30" s="6" t="s">
        <v>15</v>
      </c>
      <c r="B30" s="69">
        <f>SUM(B7:B29)</f>
        <v>2568727</v>
      </c>
      <c r="C30" s="69">
        <f>SUM(C7:C29)</f>
        <v>1322469.76</v>
      </c>
      <c r="D30" s="69">
        <f t="shared" si="2"/>
        <v>51.48346865976805</v>
      </c>
      <c r="E30" s="13">
        <f>SUM(E7:E29)</f>
        <v>1796174</v>
      </c>
      <c r="F30" s="13">
        <f>SUM(F7:F29)</f>
        <v>933999.91</v>
      </c>
      <c r="G30" s="13">
        <f>F30/E30%</f>
        <v>51.99941152694561</v>
      </c>
      <c r="H30" s="13">
        <f>SUM(H7:H29)</f>
        <v>0</v>
      </c>
      <c r="I30" s="13">
        <f>SUM(I7:I29)</f>
        <v>0</v>
      </c>
      <c r="J30" s="13" t="e">
        <f>I30/H30%</f>
        <v>#DIV/0!</v>
      </c>
      <c r="K30" s="13">
        <f>SUM(K7:K29)</f>
        <v>0</v>
      </c>
      <c r="L30" s="13">
        <f>SUM(L7:L29)</f>
        <v>0</v>
      </c>
      <c r="M30" s="13" t="e">
        <f>L30/K30%</f>
        <v>#DIV/0!</v>
      </c>
      <c r="N30" s="13">
        <f>SUM(N7:N29)</f>
        <v>0</v>
      </c>
      <c r="O30" s="13">
        <f>SUM(O7:O29)</f>
        <v>0</v>
      </c>
      <c r="P30" s="13" t="e">
        <f>O30/N30%</f>
        <v>#DIV/0!</v>
      </c>
      <c r="Q30" s="6" t="s">
        <v>15</v>
      </c>
      <c r="R30" s="13">
        <f>SUM(R7:R29)</f>
        <v>0</v>
      </c>
      <c r="S30" s="13">
        <f>SUM(S7:S29)</f>
        <v>0</v>
      </c>
      <c r="T30" s="13" t="e">
        <f>S30/R30%</f>
        <v>#DIV/0!</v>
      </c>
      <c r="U30" s="13">
        <f>SUM(U7:U29)</f>
        <v>0</v>
      </c>
      <c r="V30" s="13">
        <f>SUM(V7:V29)</f>
        <v>0</v>
      </c>
      <c r="W30" s="13" t="e">
        <f>V30/U30%</f>
        <v>#DIV/0!</v>
      </c>
      <c r="X30" s="13">
        <f>SUM(X7:X29)</f>
        <v>0</v>
      </c>
      <c r="Y30" s="13">
        <f>SUM(Y7:Y29)</f>
        <v>0</v>
      </c>
      <c r="Z30" s="13" t="e">
        <f>Y30/X30%</f>
        <v>#DIV/0!</v>
      </c>
      <c r="AA30" s="13">
        <f>SUM(AA7:AA29)</f>
        <v>0</v>
      </c>
      <c r="AB30" s="13">
        <f>SUM(AB7:AB29)</f>
        <v>0</v>
      </c>
      <c r="AC30" s="13" t="e">
        <f>AB30/AA30%</f>
        <v>#DIV/0!</v>
      </c>
      <c r="AD30" s="13">
        <f>SUM(AD7:AD29)</f>
        <v>429592</v>
      </c>
      <c r="AE30" s="13">
        <f>SUM(AE7:AE29)</f>
        <v>213871.15000000005</v>
      </c>
      <c r="AF30" s="14">
        <f t="shared" si="8"/>
        <v>49.78471433360026</v>
      </c>
      <c r="AG30" s="6" t="s">
        <v>15</v>
      </c>
      <c r="AH30" s="13">
        <f>SUM(AH7:AH29)</f>
        <v>342961</v>
      </c>
      <c r="AI30" s="13">
        <f>SUM(AI7:AI29)</f>
        <v>174598.70000000004</v>
      </c>
      <c r="AJ30" s="13">
        <f>AI30/AH30%</f>
        <v>50.90919958829139</v>
      </c>
      <c r="AK30" s="13">
        <f>SUM(AK7:AK29)</f>
        <v>0</v>
      </c>
      <c r="AL30" s="13">
        <f>SUM(AL7:AL29)</f>
        <v>0</v>
      </c>
      <c r="AM30" s="13" t="e">
        <f t="shared" si="16"/>
        <v>#DIV/0!</v>
      </c>
      <c r="AN30" s="6" t="s">
        <v>15</v>
      </c>
    </row>
    <row r="31" s="47" customFormat="1" ht="134.25" customHeight="1"/>
  </sheetData>
  <sheetProtection/>
  <mergeCells count="17">
    <mergeCell ref="A1:AM1"/>
    <mergeCell ref="Q4:Q5"/>
    <mergeCell ref="R4:T4"/>
    <mergeCell ref="AK4:AM4"/>
    <mergeCell ref="A2:G2"/>
    <mergeCell ref="U4:W4"/>
    <mergeCell ref="A4:A5"/>
    <mergeCell ref="B4:D4"/>
    <mergeCell ref="X4:Z4"/>
    <mergeCell ref="AA4:AC4"/>
    <mergeCell ref="AG4:AG5"/>
    <mergeCell ref="AH4:AJ4"/>
    <mergeCell ref="E4:G4"/>
    <mergeCell ref="H4:J4"/>
    <mergeCell ref="AD4:AF4"/>
    <mergeCell ref="K4:M4"/>
    <mergeCell ref="N4:P4"/>
  </mergeCells>
  <printOptions/>
  <pageMargins left="0.9055118110236221" right="0.1968503937007874" top="0.6692913385826772" bottom="0.5511811023622047" header="0.5118110236220472" footer="0.5118110236220472"/>
  <pageSetup horizontalDpi="600" verticalDpi="600" orientation="landscape" paperSize="9" scale="81" r:id="rId1"/>
  <headerFooter alignWithMargins="0">
    <oddFooter xml:space="preserve">&amp;RStrona    z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N65"/>
  <sheetViews>
    <sheetView zoomScalePageLayoutView="0" workbookViewId="0" topLeftCell="A45">
      <selection activeCell="A66" sqref="A66:IV66"/>
    </sheetView>
  </sheetViews>
  <sheetFormatPr defaultColWidth="9.140625" defaultRowHeight="12.75"/>
  <cols>
    <col min="1" max="1" width="6.00390625" style="0" customWidth="1"/>
    <col min="2" max="2" width="12.7109375" style="0" customWidth="1"/>
    <col min="3" max="3" width="12.8515625" style="0" bestFit="1" customWidth="1"/>
    <col min="4" max="4" width="10.7109375" style="0" bestFit="1" customWidth="1"/>
    <col min="5" max="6" width="11.57421875" style="0" bestFit="1" customWidth="1"/>
    <col min="7" max="7" width="10.140625" style="0" bestFit="1" customWidth="1"/>
    <col min="8" max="29" width="0" style="0" hidden="1" customWidth="1"/>
    <col min="30" max="31" width="12.57421875" style="0" bestFit="1" customWidth="1"/>
    <col min="32" max="32" width="10.421875" style="0" bestFit="1" customWidth="1"/>
    <col min="33" max="33" width="0" style="0" hidden="1" customWidth="1"/>
    <col min="34" max="34" width="12.28125" style="0" bestFit="1" customWidth="1"/>
    <col min="35" max="35" width="12.421875" style="0" customWidth="1"/>
    <col min="36" max="36" width="10.421875" style="0" bestFit="1" customWidth="1"/>
    <col min="37" max="37" width="15.140625" style="0" customWidth="1"/>
    <col min="38" max="38" width="15.421875" style="0" customWidth="1"/>
    <col min="39" max="39" width="10.421875" style="0" bestFit="1" customWidth="1"/>
    <col min="40" max="40" width="9.28125" style="0" bestFit="1" customWidth="1"/>
  </cols>
  <sheetData>
    <row r="1" spans="1:39" ht="16.5">
      <c r="A1" s="76" t="s">
        <v>30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</row>
    <row r="2" spans="1:7" s="30" customFormat="1" ht="16.5">
      <c r="A2" s="78" t="s">
        <v>21</v>
      </c>
      <c r="B2" s="78"/>
      <c r="C2" s="78"/>
      <c r="D2" s="78"/>
      <c r="E2" s="78"/>
      <c r="F2" s="78"/>
      <c r="G2" s="78"/>
    </row>
    <row r="3" ht="9.75" customHeight="1"/>
    <row r="4" spans="1:40" ht="13.5">
      <c r="A4" s="79" t="s">
        <v>0</v>
      </c>
      <c r="B4" s="75" t="s">
        <v>18</v>
      </c>
      <c r="C4" s="75"/>
      <c r="D4" s="7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6"/>
      <c r="AH4" s="65"/>
      <c r="AI4" s="65"/>
      <c r="AJ4" s="65"/>
      <c r="AK4" s="65"/>
      <c r="AL4" s="65"/>
      <c r="AM4" s="65"/>
      <c r="AN4" s="19"/>
    </row>
    <row r="5" spans="1:40" ht="12.75">
      <c r="A5" s="79"/>
      <c r="B5" s="6" t="s">
        <v>1</v>
      </c>
      <c r="C5" s="6" t="s">
        <v>2</v>
      </c>
      <c r="D5" s="10" t="s">
        <v>3</v>
      </c>
      <c r="E5" s="21"/>
      <c r="F5" s="21"/>
      <c r="G5" s="22"/>
      <c r="H5" s="21"/>
      <c r="I5" s="21"/>
      <c r="J5" s="22"/>
      <c r="K5" s="21"/>
      <c r="L5" s="21"/>
      <c r="M5" s="22"/>
      <c r="N5" s="21"/>
      <c r="O5" s="21"/>
      <c r="P5" s="22"/>
      <c r="Q5" s="66"/>
      <c r="R5" s="21"/>
      <c r="S5" s="21"/>
      <c r="T5" s="22"/>
      <c r="U5" s="21"/>
      <c r="V5" s="21"/>
      <c r="W5" s="22"/>
      <c r="X5" s="21"/>
      <c r="Y5" s="21"/>
      <c r="Z5" s="22"/>
      <c r="AA5" s="21"/>
      <c r="AB5" s="21"/>
      <c r="AC5" s="22"/>
      <c r="AD5" s="21"/>
      <c r="AE5" s="21"/>
      <c r="AF5" s="22"/>
      <c r="AG5" s="66"/>
      <c r="AH5" s="21"/>
      <c r="AI5" s="21"/>
      <c r="AJ5" s="22"/>
      <c r="AK5" s="21"/>
      <c r="AL5" s="21"/>
      <c r="AM5" s="22"/>
      <c r="AN5" s="19"/>
    </row>
    <row r="6" spans="1:40" ht="12.75">
      <c r="A6" s="7"/>
      <c r="B6" s="8"/>
      <c r="C6" s="8"/>
      <c r="D6" s="11"/>
      <c r="E6" s="16"/>
      <c r="F6" s="16"/>
      <c r="G6" s="17"/>
      <c r="H6" s="16"/>
      <c r="I6" s="16"/>
      <c r="J6" s="17"/>
      <c r="K6" s="16"/>
      <c r="L6" s="16"/>
      <c r="M6" s="17"/>
      <c r="N6" s="16"/>
      <c r="O6" s="16"/>
      <c r="P6" s="17"/>
      <c r="Q6" s="16"/>
      <c r="R6" s="16"/>
      <c r="S6" s="16"/>
      <c r="T6" s="17"/>
      <c r="U6" s="16"/>
      <c r="V6" s="16"/>
      <c r="W6" s="17"/>
      <c r="X6" s="16"/>
      <c r="Y6" s="16"/>
      <c r="Z6" s="17"/>
      <c r="AA6" s="16"/>
      <c r="AB6" s="16"/>
      <c r="AC6" s="17"/>
      <c r="AD6" s="16"/>
      <c r="AE6" s="16"/>
      <c r="AF6" s="17"/>
      <c r="AG6" s="16"/>
      <c r="AH6" s="16"/>
      <c r="AI6" s="16"/>
      <c r="AJ6" s="17"/>
      <c r="AK6" s="16"/>
      <c r="AL6" s="16"/>
      <c r="AM6" s="17"/>
      <c r="AN6" s="19"/>
    </row>
    <row r="7" spans="1:40" ht="18" customHeight="1">
      <c r="A7" s="6">
        <v>3020</v>
      </c>
      <c r="B7" s="14">
        <v>7432</v>
      </c>
      <c r="C7" s="14">
        <v>3462.79</v>
      </c>
      <c r="D7" s="14">
        <f>C7/B7%</f>
        <v>46.59297631862218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1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1"/>
      <c r="AH7" s="25"/>
      <c r="AI7" s="25"/>
      <c r="AJ7" s="25"/>
      <c r="AK7" s="25"/>
      <c r="AL7" s="25"/>
      <c r="AM7" s="25"/>
      <c r="AN7" s="21"/>
    </row>
    <row r="8" spans="1:40" ht="18" customHeight="1" hidden="1">
      <c r="A8" s="6">
        <v>3240</v>
      </c>
      <c r="B8" s="14"/>
      <c r="C8" s="14"/>
      <c r="D8" s="14" t="e">
        <f aca="true" t="shared" si="0" ref="D8:D29">C8/B8%</f>
        <v>#DIV/0!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1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7"/>
      <c r="AG8" s="21"/>
      <c r="AH8" s="25"/>
      <c r="AI8" s="25"/>
      <c r="AJ8" s="25"/>
      <c r="AK8" s="25"/>
      <c r="AL8" s="25"/>
      <c r="AM8" s="25"/>
      <c r="AN8" s="21"/>
    </row>
    <row r="9" spans="1:40" ht="18" customHeight="1">
      <c r="A9" s="6">
        <v>4010</v>
      </c>
      <c r="B9" s="14">
        <v>90981</v>
      </c>
      <c r="C9" s="14">
        <v>43712.07</v>
      </c>
      <c r="D9" s="14">
        <f t="shared" si="0"/>
        <v>48.04527318890758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1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1"/>
      <c r="AH9" s="25"/>
      <c r="AI9" s="25"/>
      <c r="AJ9" s="25"/>
      <c r="AK9" s="25"/>
      <c r="AL9" s="25"/>
      <c r="AM9" s="25"/>
      <c r="AN9" s="21"/>
    </row>
    <row r="10" spans="1:40" ht="18" customHeight="1">
      <c r="A10" s="6">
        <v>4040</v>
      </c>
      <c r="B10" s="14">
        <v>7592</v>
      </c>
      <c r="C10" s="14">
        <v>6916.08</v>
      </c>
      <c r="D10" s="14">
        <f t="shared" si="0"/>
        <v>91.09694415173867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1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1"/>
      <c r="AH10" s="25"/>
      <c r="AI10" s="25"/>
      <c r="AJ10" s="25"/>
      <c r="AK10" s="25"/>
      <c r="AL10" s="25"/>
      <c r="AM10" s="25"/>
      <c r="AN10" s="21"/>
    </row>
    <row r="11" spans="1:40" ht="18" customHeight="1">
      <c r="A11" s="6">
        <v>4110</v>
      </c>
      <c r="B11" s="14">
        <v>15991</v>
      </c>
      <c r="C11" s="14">
        <v>8153.41</v>
      </c>
      <c r="D11" s="14">
        <f t="shared" si="0"/>
        <v>50.98749296479269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1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1"/>
      <c r="AH11" s="25"/>
      <c r="AI11" s="25"/>
      <c r="AJ11" s="25"/>
      <c r="AK11" s="25"/>
      <c r="AL11" s="25"/>
      <c r="AM11" s="25"/>
      <c r="AN11" s="21"/>
    </row>
    <row r="12" spans="1:40" ht="18" customHeight="1">
      <c r="A12" s="6">
        <v>4120</v>
      </c>
      <c r="B12" s="14">
        <v>2595</v>
      </c>
      <c r="C12" s="14">
        <v>1322.92</v>
      </c>
      <c r="D12" s="14">
        <f t="shared" si="0"/>
        <v>50.97957610789981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1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1"/>
      <c r="AH12" s="25"/>
      <c r="AI12" s="25"/>
      <c r="AJ12" s="25"/>
      <c r="AK12" s="25"/>
      <c r="AL12" s="25"/>
      <c r="AM12" s="25"/>
      <c r="AN12" s="21"/>
    </row>
    <row r="13" spans="1:40" ht="18" customHeight="1" hidden="1">
      <c r="A13" s="6">
        <v>4170</v>
      </c>
      <c r="B13" s="14"/>
      <c r="C13" s="14"/>
      <c r="D13" s="14" t="e">
        <f>C13/B13%</f>
        <v>#DIV/0!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1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1"/>
      <c r="AH13" s="25"/>
      <c r="AI13" s="25"/>
      <c r="AJ13" s="25"/>
      <c r="AK13" s="25"/>
      <c r="AL13" s="25"/>
      <c r="AM13" s="25"/>
      <c r="AN13" s="21"/>
    </row>
    <row r="14" spans="1:40" ht="18" customHeight="1">
      <c r="A14" s="6">
        <v>4210</v>
      </c>
      <c r="B14" s="14">
        <v>300</v>
      </c>
      <c r="C14" s="14">
        <v>0</v>
      </c>
      <c r="D14" s="14">
        <f t="shared" si="0"/>
        <v>0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1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1"/>
      <c r="AH14" s="25"/>
      <c r="AI14" s="25"/>
      <c r="AJ14" s="25"/>
      <c r="AK14" s="25"/>
      <c r="AL14" s="25"/>
      <c r="AM14" s="25"/>
      <c r="AN14" s="21"/>
    </row>
    <row r="15" spans="1:40" ht="18" customHeight="1">
      <c r="A15" s="6">
        <v>4240</v>
      </c>
      <c r="B15" s="14">
        <v>2000</v>
      </c>
      <c r="C15" s="14">
        <v>0</v>
      </c>
      <c r="D15" s="14">
        <f t="shared" si="0"/>
        <v>0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1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1"/>
      <c r="AH15" s="25"/>
      <c r="AI15" s="25"/>
      <c r="AJ15" s="25"/>
      <c r="AK15" s="25"/>
      <c r="AL15" s="25"/>
      <c r="AM15" s="25"/>
      <c r="AN15" s="21"/>
    </row>
    <row r="16" spans="1:40" ht="18" customHeight="1" hidden="1">
      <c r="A16" s="6">
        <v>4260</v>
      </c>
      <c r="B16" s="14"/>
      <c r="C16" s="14"/>
      <c r="D16" s="14" t="e">
        <f t="shared" si="0"/>
        <v>#DIV/0!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1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1"/>
      <c r="AH16" s="25"/>
      <c r="AI16" s="25"/>
      <c r="AJ16" s="25"/>
      <c r="AK16" s="25"/>
      <c r="AL16" s="25"/>
      <c r="AM16" s="25"/>
      <c r="AN16" s="21"/>
    </row>
    <row r="17" spans="1:40" ht="18" customHeight="1" hidden="1">
      <c r="A17" s="6">
        <v>4270</v>
      </c>
      <c r="B17" s="14"/>
      <c r="C17" s="14"/>
      <c r="D17" s="14" t="e">
        <f t="shared" si="0"/>
        <v>#DIV/0!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1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1"/>
      <c r="AH17" s="25"/>
      <c r="AI17" s="25"/>
      <c r="AJ17" s="25"/>
      <c r="AK17" s="25"/>
      <c r="AL17" s="25"/>
      <c r="AM17" s="25"/>
      <c r="AN17" s="21"/>
    </row>
    <row r="18" spans="1:40" ht="18" customHeight="1" hidden="1">
      <c r="A18" s="6">
        <v>4280</v>
      </c>
      <c r="B18" s="14"/>
      <c r="C18" s="14"/>
      <c r="D18" s="14" t="e">
        <f t="shared" si="0"/>
        <v>#DIV/0!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1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1"/>
      <c r="AH18" s="25"/>
      <c r="AI18" s="25"/>
      <c r="AJ18" s="25"/>
      <c r="AK18" s="25"/>
      <c r="AL18" s="25"/>
      <c r="AM18" s="25"/>
      <c r="AN18" s="21"/>
    </row>
    <row r="19" spans="1:40" ht="18" customHeight="1" hidden="1">
      <c r="A19" s="6">
        <v>4300</v>
      </c>
      <c r="B19" s="14">
        <v>0</v>
      </c>
      <c r="C19" s="14">
        <v>0</v>
      </c>
      <c r="D19" s="14" t="e">
        <f t="shared" si="0"/>
        <v>#DIV/0!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1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1"/>
      <c r="AH19" s="25"/>
      <c r="AI19" s="25"/>
      <c r="AJ19" s="25"/>
      <c r="AK19" s="25"/>
      <c r="AL19" s="25"/>
      <c r="AM19" s="25"/>
      <c r="AN19" s="21"/>
    </row>
    <row r="20" spans="1:40" ht="18" customHeight="1" hidden="1">
      <c r="A20" s="6">
        <v>4350</v>
      </c>
      <c r="B20" s="14"/>
      <c r="C20" s="14"/>
      <c r="D20" s="14" t="e">
        <f t="shared" si="0"/>
        <v>#DIV/0!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1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1"/>
      <c r="AH20" s="25"/>
      <c r="AI20" s="25"/>
      <c r="AJ20" s="25"/>
      <c r="AK20" s="25"/>
      <c r="AL20" s="25"/>
      <c r="AM20" s="25"/>
      <c r="AN20" s="21"/>
    </row>
    <row r="21" spans="1:40" ht="18" customHeight="1" hidden="1">
      <c r="A21" s="6">
        <v>4360</v>
      </c>
      <c r="B21" s="14"/>
      <c r="C21" s="14"/>
      <c r="D21" s="14" t="e">
        <f t="shared" si="0"/>
        <v>#DIV/0!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1"/>
      <c r="AH21" s="25"/>
      <c r="AI21" s="25"/>
      <c r="AJ21" s="25"/>
      <c r="AK21" s="25"/>
      <c r="AL21" s="25"/>
      <c r="AM21" s="25"/>
      <c r="AN21" s="21"/>
    </row>
    <row r="22" spans="1:40" ht="18" customHeight="1" hidden="1">
      <c r="A22" s="6">
        <v>4370</v>
      </c>
      <c r="B22" s="14"/>
      <c r="C22" s="14"/>
      <c r="D22" s="14" t="e">
        <f t="shared" si="0"/>
        <v>#DIV/0!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1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1"/>
      <c r="AH22" s="25"/>
      <c r="AI22" s="25"/>
      <c r="AJ22" s="25"/>
      <c r="AK22" s="25"/>
      <c r="AL22" s="25"/>
      <c r="AM22" s="25"/>
      <c r="AN22" s="21"/>
    </row>
    <row r="23" spans="1:40" ht="18" customHeight="1" hidden="1">
      <c r="A23" s="6">
        <v>4410</v>
      </c>
      <c r="B23" s="14"/>
      <c r="C23" s="14"/>
      <c r="D23" s="14" t="e">
        <f t="shared" si="0"/>
        <v>#DIV/0!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1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1"/>
      <c r="AH23" s="25"/>
      <c r="AI23" s="25"/>
      <c r="AJ23" s="25"/>
      <c r="AK23" s="25"/>
      <c r="AL23" s="25"/>
      <c r="AM23" s="25"/>
      <c r="AN23" s="21"/>
    </row>
    <row r="24" spans="1:40" ht="18" customHeight="1" hidden="1">
      <c r="A24" s="6">
        <v>4430</v>
      </c>
      <c r="B24" s="14"/>
      <c r="C24" s="14"/>
      <c r="D24" s="14" t="e">
        <f t="shared" si="0"/>
        <v>#DIV/0!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1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1"/>
      <c r="AH24" s="25"/>
      <c r="AI24" s="25"/>
      <c r="AJ24" s="25"/>
      <c r="AK24" s="25"/>
      <c r="AL24" s="25"/>
      <c r="AM24" s="25"/>
      <c r="AN24" s="21"/>
    </row>
    <row r="25" spans="1:40" ht="18" customHeight="1">
      <c r="A25" s="6">
        <v>4440</v>
      </c>
      <c r="B25" s="14">
        <v>5383</v>
      </c>
      <c r="C25" s="14">
        <v>4037</v>
      </c>
      <c r="D25" s="14">
        <f t="shared" si="0"/>
        <v>74.99535574958202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1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1"/>
      <c r="AH25" s="25"/>
      <c r="AI25" s="25"/>
      <c r="AJ25" s="25"/>
      <c r="AK25" s="25"/>
      <c r="AL25" s="25"/>
      <c r="AM25" s="25"/>
      <c r="AN25" s="21"/>
    </row>
    <row r="26" spans="1:40" ht="18" customHeight="1" hidden="1">
      <c r="A26" s="6">
        <v>4700</v>
      </c>
      <c r="B26" s="13">
        <f aca="true" t="shared" si="1" ref="B26:C29">E26+H26+K26+N26+R26+U26+X26+AA26+AD26+AH26+AK26</f>
        <v>0</v>
      </c>
      <c r="C26" s="13">
        <f t="shared" si="1"/>
        <v>0</v>
      </c>
      <c r="D26" s="13" t="e">
        <f t="shared" si="0"/>
        <v>#DIV/0!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1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1"/>
      <c r="AH26" s="25"/>
      <c r="AI26" s="25"/>
      <c r="AJ26" s="25"/>
      <c r="AK26" s="25"/>
      <c r="AL26" s="25"/>
      <c r="AM26" s="25"/>
      <c r="AN26" s="19"/>
    </row>
    <row r="27" spans="1:40" ht="18" customHeight="1" hidden="1">
      <c r="A27" s="6">
        <v>4740</v>
      </c>
      <c r="B27" s="13">
        <f t="shared" si="1"/>
        <v>0</v>
      </c>
      <c r="C27" s="13">
        <f t="shared" si="1"/>
        <v>0</v>
      </c>
      <c r="D27" s="13" t="e">
        <f t="shared" si="0"/>
        <v>#DIV/0!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1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1"/>
      <c r="AH27" s="25"/>
      <c r="AI27" s="25"/>
      <c r="AJ27" s="25"/>
      <c r="AK27" s="25"/>
      <c r="AL27" s="25"/>
      <c r="AM27" s="25"/>
      <c r="AN27" s="19"/>
    </row>
    <row r="28" spans="1:40" ht="18" customHeight="1" hidden="1">
      <c r="A28" s="6">
        <v>4750</v>
      </c>
      <c r="B28" s="13">
        <f t="shared" si="1"/>
        <v>0</v>
      </c>
      <c r="C28" s="13">
        <f t="shared" si="1"/>
        <v>0</v>
      </c>
      <c r="D28" s="13" t="e">
        <f t="shared" si="0"/>
        <v>#DIV/0!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1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1"/>
      <c r="AH28" s="25"/>
      <c r="AI28" s="25"/>
      <c r="AJ28" s="25"/>
      <c r="AK28" s="25"/>
      <c r="AL28" s="25"/>
      <c r="AM28" s="25"/>
      <c r="AN28" s="19"/>
    </row>
    <row r="29" spans="1:40" ht="18" customHeight="1" hidden="1">
      <c r="A29" s="6">
        <v>6060</v>
      </c>
      <c r="B29" s="13">
        <f t="shared" si="1"/>
        <v>0</v>
      </c>
      <c r="C29" s="13">
        <f t="shared" si="1"/>
        <v>0</v>
      </c>
      <c r="D29" s="13" t="e">
        <f t="shared" si="0"/>
        <v>#DIV/0!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1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1"/>
      <c r="AH29" s="25"/>
      <c r="AI29" s="25"/>
      <c r="AJ29" s="25"/>
      <c r="AK29" s="25"/>
      <c r="AL29" s="25"/>
      <c r="AM29" s="25"/>
      <c r="AN29" s="19"/>
    </row>
    <row r="30" spans="1:40" ht="19.5" customHeight="1">
      <c r="A30" s="6" t="s">
        <v>15</v>
      </c>
      <c r="B30" s="13">
        <f>SUM(B7:B29)</f>
        <v>132274</v>
      </c>
      <c r="C30" s="13">
        <f>SUM(C7:C29)</f>
        <v>67604.27</v>
      </c>
      <c r="D30" s="13">
        <f>C30/B30%</f>
        <v>51.10926561531367</v>
      </c>
      <c r="E30" s="24"/>
      <c r="F30" s="24"/>
      <c r="G30" s="25"/>
      <c r="H30" s="24"/>
      <c r="I30" s="24"/>
      <c r="J30" s="24"/>
      <c r="K30" s="24"/>
      <c r="L30" s="24"/>
      <c r="M30" s="24"/>
      <c r="N30" s="24"/>
      <c r="O30" s="24"/>
      <c r="P30" s="24"/>
      <c r="Q30" s="21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1"/>
      <c r="AH30" s="24"/>
      <c r="AI30" s="24"/>
      <c r="AJ30" s="25"/>
      <c r="AK30" s="24"/>
      <c r="AL30" s="24"/>
      <c r="AM30" s="24"/>
      <c r="AN30" s="19"/>
    </row>
    <row r="31" spans="5:40" ht="12.75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3" spans="1:7" ht="37.5" customHeight="1">
      <c r="A33" s="78" t="s">
        <v>35</v>
      </c>
      <c r="B33" s="78"/>
      <c r="C33" s="78"/>
      <c r="D33" s="78"/>
      <c r="E33" s="78"/>
      <c r="F33" s="78"/>
      <c r="G33" s="78"/>
    </row>
    <row r="35" spans="1:39" ht="13.5">
      <c r="A35" s="79" t="s">
        <v>0</v>
      </c>
      <c r="B35" s="75" t="s">
        <v>4</v>
      </c>
      <c r="C35" s="75"/>
      <c r="D35" s="75"/>
      <c r="E35" s="75" t="s">
        <v>19</v>
      </c>
      <c r="F35" s="75"/>
      <c r="G35" s="75"/>
      <c r="H35" s="75" t="s">
        <v>5</v>
      </c>
      <c r="I35" s="75"/>
      <c r="J35" s="75"/>
      <c r="K35" s="75" t="s">
        <v>6</v>
      </c>
      <c r="L35" s="75"/>
      <c r="M35" s="75"/>
      <c r="N35" s="75" t="s">
        <v>8</v>
      </c>
      <c r="O35" s="75"/>
      <c r="P35" s="75"/>
      <c r="Q35" s="79" t="s">
        <v>0</v>
      </c>
      <c r="R35" s="75" t="s">
        <v>9</v>
      </c>
      <c r="S35" s="75"/>
      <c r="T35" s="75"/>
      <c r="U35" s="75" t="s">
        <v>10</v>
      </c>
      <c r="V35" s="75"/>
      <c r="W35" s="75"/>
      <c r="X35" s="75" t="s">
        <v>7</v>
      </c>
      <c r="Y35" s="75"/>
      <c r="Z35" s="75"/>
      <c r="AA35" s="75" t="s">
        <v>11</v>
      </c>
      <c r="AB35" s="75"/>
      <c r="AC35" s="75"/>
      <c r="AD35" s="75" t="s">
        <v>16</v>
      </c>
      <c r="AE35" s="75"/>
      <c r="AF35" s="75"/>
      <c r="AG35" s="79" t="s">
        <v>0</v>
      </c>
      <c r="AH35" s="75" t="s">
        <v>17</v>
      </c>
      <c r="AI35" s="75"/>
      <c r="AJ35" s="75"/>
      <c r="AK35" s="75" t="s">
        <v>18</v>
      </c>
      <c r="AL35" s="75"/>
      <c r="AM35" s="75"/>
    </row>
    <row r="36" spans="1:39" ht="12.75">
      <c r="A36" s="79"/>
      <c r="B36" s="6" t="s">
        <v>1</v>
      </c>
      <c r="C36" s="6" t="s">
        <v>2</v>
      </c>
      <c r="D36" s="10" t="s">
        <v>3</v>
      </c>
      <c r="E36" s="6" t="s">
        <v>1</v>
      </c>
      <c r="F36" s="6" t="s">
        <v>2</v>
      </c>
      <c r="G36" s="10" t="s">
        <v>3</v>
      </c>
      <c r="H36" s="6" t="s">
        <v>1</v>
      </c>
      <c r="I36" s="6" t="s">
        <v>2</v>
      </c>
      <c r="J36" s="10" t="s">
        <v>3</v>
      </c>
      <c r="K36" s="6" t="s">
        <v>1</v>
      </c>
      <c r="L36" s="6" t="s">
        <v>2</v>
      </c>
      <c r="M36" s="10" t="s">
        <v>3</v>
      </c>
      <c r="N36" s="6" t="s">
        <v>1</v>
      </c>
      <c r="O36" s="6" t="s">
        <v>2</v>
      </c>
      <c r="P36" s="10" t="s">
        <v>3</v>
      </c>
      <c r="Q36" s="79"/>
      <c r="R36" s="6" t="s">
        <v>1</v>
      </c>
      <c r="S36" s="6" t="s">
        <v>2</v>
      </c>
      <c r="T36" s="10" t="s">
        <v>3</v>
      </c>
      <c r="U36" s="6" t="s">
        <v>1</v>
      </c>
      <c r="V36" s="6" t="s">
        <v>2</v>
      </c>
      <c r="W36" s="10" t="s">
        <v>3</v>
      </c>
      <c r="X36" s="6" t="s">
        <v>1</v>
      </c>
      <c r="Y36" s="6" t="s">
        <v>2</v>
      </c>
      <c r="Z36" s="10" t="s">
        <v>3</v>
      </c>
      <c r="AA36" s="6" t="s">
        <v>1</v>
      </c>
      <c r="AB36" s="6" t="s">
        <v>2</v>
      </c>
      <c r="AC36" s="10" t="s">
        <v>3</v>
      </c>
      <c r="AD36" s="6" t="s">
        <v>1</v>
      </c>
      <c r="AE36" s="6" t="s">
        <v>2</v>
      </c>
      <c r="AF36" s="10" t="s">
        <v>3</v>
      </c>
      <c r="AG36" s="79"/>
      <c r="AH36" s="6" t="s">
        <v>1</v>
      </c>
      <c r="AI36" s="6" t="s">
        <v>2</v>
      </c>
      <c r="AJ36" s="10" t="s">
        <v>3</v>
      </c>
      <c r="AK36" s="6" t="s">
        <v>1</v>
      </c>
      <c r="AL36" s="6" t="s">
        <v>2</v>
      </c>
      <c r="AM36" s="10" t="s">
        <v>3</v>
      </c>
    </row>
    <row r="37" spans="1:40" ht="18" customHeight="1">
      <c r="A37" s="51">
        <v>3240</v>
      </c>
      <c r="B37" s="69">
        <f>E37+AD37+AH37+AK37+E43+AD43+AH43+AK43+B43</f>
        <v>12558</v>
      </c>
      <c r="C37" s="69">
        <f>F37+AE37+AI37+AL37+F43+AE43+AI43+AL43+C43</f>
        <v>12558</v>
      </c>
      <c r="D37" s="71">
        <f>C37/B37%</f>
        <v>100</v>
      </c>
      <c r="E37" s="52">
        <v>364</v>
      </c>
      <c r="F37" s="52">
        <v>364</v>
      </c>
      <c r="G37" s="52">
        <f>F37/E37%</f>
        <v>100</v>
      </c>
      <c r="H37" s="6"/>
      <c r="I37" s="6"/>
      <c r="J37" s="10"/>
      <c r="K37" s="6"/>
      <c r="L37" s="6"/>
      <c r="M37" s="10"/>
      <c r="N37" s="6"/>
      <c r="O37" s="6"/>
      <c r="P37" s="10"/>
      <c r="Q37" s="51"/>
      <c r="R37" s="6"/>
      <c r="S37" s="6"/>
      <c r="T37" s="10"/>
      <c r="U37" s="6"/>
      <c r="V37" s="6"/>
      <c r="W37" s="10"/>
      <c r="X37" s="6"/>
      <c r="Y37" s="6"/>
      <c r="Z37" s="10"/>
      <c r="AA37" s="6"/>
      <c r="AB37" s="6"/>
      <c r="AC37" s="10"/>
      <c r="AD37" s="52">
        <v>1638</v>
      </c>
      <c r="AE37" s="52">
        <v>1638</v>
      </c>
      <c r="AF37" s="52">
        <f>AE37/AD37%</f>
        <v>100</v>
      </c>
      <c r="AG37" s="51"/>
      <c r="AH37" s="52">
        <v>728</v>
      </c>
      <c r="AI37" s="52">
        <v>728</v>
      </c>
      <c r="AJ37" s="52">
        <f>AI37/AH37%</f>
        <v>100</v>
      </c>
      <c r="AK37" s="52">
        <v>7644</v>
      </c>
      <c r="AL37" s="52">
        <v>7644</v>
      </c>
      <c r="AM37" s="52">
        <f>AL37/AK37%</f>
        <v>100</v>
      </c>
      <c r="AN37" s="51">
        <v>3240</v>
      </c>
    </row>
    <row r="38" spans="1:40" ht="18" customHeight="1">
      <c r="A38" s="6">
        <v>3260</v>
      </c>
      <c r="B38" s="69">
        <f>E38+AD38+AH38+AK38+E44+AD44+AH44+AK44+B44</f>
        <v>0</v>
      </c>
      <c r="C38" s="69">
        <f>F38+AE38+AI38+AL38+F44+AE44+AI44+AL44+C44</f>
        <v>0</v>
      </c>
      <c r="D38" s="71">
        <v>0</v>
      </c>
      <c r="E38" s="14">
        <v>0</v>
      </c>
      <c r="F38" s="14">
        <v>0</v>
      </c>
      <c r="G38" s="52">
        <v>0</v>
      </c>
      <c r="H38" s="8"/>
      <c r="I38" s="8"/>
      <c r="J38" s="11"/>
      <c r="K38" s="8"/>
      <c r="L38" s="8"/>
      <c r="M38" s="11"/>
      <c r="N38" s="8"/>
      <c r="O38" s="8"/>
      <c r="P38" s="11"/>
      <c r="Q38" s="8"/>
      <c r="R38" s="8"/>
      <c r="S38" s="8"/>
      <c r="T38" s="11"/>
      <c r="U38" s="8"/>
      <c r="V38" s="8"/>
      <c r="W38" s="11"/>
      <c r="X38" s="8"/>
      <c r="Y38" s="8"/>
      <c r="Z38" s="11"/>
      <c r="AA38" s="8"/>
      <c r="AB38" s="8"/>
      <c r="AC38" s="11"/>
      <c r="AD38" s="14">
        <v>0</v>
      </c>
      <c r="AE38" s="14">
        <v>0</v>
      </c>
      <c r="AF38" s="52">
        <v>0</v>
      </c>
      <c r="AG38" s="8"/>
      <c r="AH38" s="14">
        <v>0</v>
      </c>
      <c r="AI38" s="14">
        <v>0</v>
      </c>
      <c r="AJ38" s="52">
        <v>0</v>
      </c>
      <c r="AK38" s="14">
        <v>0</v>
      </c>
      <c r="AL38" s="14">
        <v>0</v>
      </c>
      <c r="AM38" s="52">
        <v>0</v>
      </c>
      <c r="AN38" s="6">
        <v>3260</v>
      </c>
    </row>
    <row r="39" spans="1:39" ht="19.5" customHeight="1" thickBot="1">
      <c r="A39" s="54" t="s">
        <v>15</v>
      </c>
      <c r="B39" s="72">
        <f>SUM(B37:B38)</f>
        <v>12558</v>
      </c>
      <c r="C39" s="72">
        <f>SUM(C37:C38)</f>
        <v>12558</v>
      </c>
      <c r="D39" s="73">
        <f>C39/B39%</f>
        <v>100</v>
      </c>
      <c r="E39" s="53">
        <f>SUM(E37:E38)</f>
        <v>364</v>
      </c>
      <c r="F39" s="53">
        <f>SUM(F37:F38)</f>
        <v>364</v>
      </c>
      <c r="G39" s="64">
        <f>F39/E39%</f>
        <v>100</v>
      </c>
      <c r="H39" s="53"/>
      <c r="I39" s="53"/>
      <c r="J39" s="53" t="e">
        <f>I39/H39%</f>
        <v>#DIV/0!</v>
      </c>
      <c r="K39" s="53"/>
      <c r="L39" s="53"/>
      <c r="M39" s="53" t="e">
        <f>L39/K39%</f>
        <v>#DIV/0!</v>
      </c>
      <c r="N39" s="53"/>
      <c r="O39" s="53"/>
      <c r="P39" s="53" t="e">
        <f>O39/N39%</f>
        <v>#DIV/0!</v>
      </c>
      <c r="Q39" s="54">
        <v>3020</v>
      </c>
      <c r="R39" s="53"/>
      <c r="S39" s="53"/>
      <c r="T39" s="53" t="e">
        <f>S39/R39%</f>
        <v>#DIV/0!</v>
      </c>
      <c r="U39" s="53"/>
      <c r="V39" s="53"/>
      <c r="W39" s="53" t="e">
        <f>V39/U39%</f>
        <v>#DIV/0!</v>
      </c>
      <c r="X39" s="53"/>
      <c r="Y39" s="53"/>
      <c r="Z39" s="53" t="e">
        <f>Y39/X39%</f>
        <v>#DIV/0!</v>
      </c>
      <c r="AA39" s="53"/>
      <c r="AB39" s="53"/>
      <c r="AC39" s="53" t="e">
        <f>AB39/AA39%</f>
        <v>#DIV/0!</v>
      </c>
      <c r="AD39" s="53">
        <f>SUM(AD37:AD38)</f>
        <v>1638</v>
      </c>
      <c r="AE39" s="53">
        <f>SUM(AE37:AE38)</f>
        <v>1638</v>
      </c>
      <c r="AF39" s="53">
        <f>AE39/AD39%</f>
        <v>100</v>
      </c>
      <c r="AG39" s="54">
        <v>3020</v>
      </c>
      <c r="AH39" s="53">
        <f>AH37+AH38</f>
        <v>728</v>
      </c>
      <c r="AI39" s="53">
        <f>AI37+AI38</f>
        <v>728</v>
      </c>
      <c r="AJ39" s="53">
        <f>AI39/AH39%</f>
        <v>100</v>
      </c>
      <c r="AK39" s="53">
        <f>AK37+AK38</f>
        <v>7644</v>
      </c>
      <c r="AL39" s="53">
        <f>AL37+AL38</f>
        <v>7644</v>
      </c>
      <c r="AM39" s="53">
        <f>AL39/AK39%</f>
        <v>100</v>
      </c>
    </row>
    <row r="40" spans="1:39" s="19" customFormat="1" ht="19.5" customHeight="1">
      <c r="A40" s="21"/>
      <c r="B40" s="24"/>
      <c r="C40" s="24"/>
      <c r="D40" s="22"/>
      <c r="E40" s="25"/>
      <c r="F40" s="25"/>
      <c r="G40" s="17"/>
      <c r="H40" s="25"/>
      <c r="I40" s="25"/>
      <c r="J40" s="25"/>
      <c r="K40" s="25"/>
      <c r="L40" s="25"/>
      <c r="M40" s="25"/>
      <c r="N40" s="25"/>
      <c r="O40" s="25"/>
      <c r="P40" s="25"/>
      <c r="Q40" s="21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1"/>
      <c r="AH40" s="25"/>
      <c r="AI40" s="25"/>
      <c r="AJ40" s="25"/>
      <c r="AK40" s="25"/>
      <c r="AL40" s="25"/>
      <c r="AM40" s="25"/>
    </row>
    <row r="41" spans="2:39" ht="26.25" customHeight="1">
      <c r="B41" s="75" t="s">
        <v>5</v>
      </c>
      <c r="C41" s="75"/>
      <c r="D41" s="75"/>
      <c r="E41" s="75" t="s">
        <v>9</v>
      </c>
      <c r="F41" s="75"/>
      <c r="G41" s="75"/>
      <c r="H41" s="75" t="s">
        <v>5</v>
      </c>
      <c r="I41" s="75"/>
      <c r="J41" s="75"/>
      <c r="K41" s="75" t="s">
        <v>6</v>
      </c>
      <c r="L41" s="75"/>
      <c r="M41" s="75"/>
      <c r="N41" s="75" t="s">
        <v>8</v>
      </c>
      <c r="O41" s="75"/>
      <c r="P41" s="75"/>
      <c r="Q41" s="79" t="s">
        <v>0</v>
      </c>
      <c r="R41" s="75" t="s">
        <v>9</v>
      </c>
      <c r="S41" s="75"/>
      <c r="T41" s="75"/>
      <c r="U41" s="75" t="s">
        <v>10</v>
      </c>
      <c r="V41" s="75"/>
      <c r="W41" s="75"/>
      <c r="X41" s="75" t="s">
        <v>7</v>
      </c>
      <c r="Y41" s="75"/>
      <c r="Z41" s="75"/>
      <c r="AA41" s="75" t="s">
        <v>11</v>
      </c>
      <c r="AB41" s="75"/>
      <c r="AC41" s="75"/>
      <c r="AD41" s="75" t="s">
        <v>36</v>
      </c>
      <c r="AE41" s="75"/>
      <c r="AF41" s="75"/>
      <c r="AG41" s="79" t="s">
        <v>0</v>
      </c>
      <c r="AH41" s="75" t="s">
        <v>6</v>
      </c>
      <c r="AI41" s="75"/>
      <c r="AJ41" s="75"/>
      <c r="AK41" s="75" t="s">
        <v>8</v>
      </c>
      <c r="AL41" s="75"/>
      <c r="AM41" s="75"/>
    </row>
    <row r="42" spans="2:39" ht="12.75">
      <c r="B42" s="6" t="s">
        <v>1</v>
      </c>
      <c r="C42" s="6" t="s">
        <v>2</v>
      </c>
      <c r="D42" s="10" t="s">
        <v>3</v>
      </c>
      <c r="E42" s="6" t="s">
        <v>1</v>
      </c>
      <c r="F42" s="6" t="s">
        <v>2</v>
      </c>
      <c r="G42" s="10" t="s">
        <v>3</v>
      </c>
      <c r="H42" s="6" t="s">
        <v>1</v>
      </c>
      <c r="I42" s="6" t="s">
        <v>2</v>
      </c>
      <c r="J42" s="10" t="s">
        <v>3</v>
      </c>
      <c r="K42" s="6" t="s">
        <v>1</v>
      </c>
      <c r="L42" s="6" t="s">
        <v>2</v>
      </c>
      <c r="M42" s="10" t="s">
        <v>3</v>
      </c>
      <c r="N42" s="6" t="s">
        <v>1</v>
      </c>
      <c r="O42" s="6" t="s">
        <v>2</v>
      </c>
      <c r="P42" s="10" t="s">
        <v>3</v>
      </c>
      <c r="Q42" s="79"/>
      <c r="R42" s="6" t="s">
        <v>1</v>
      </c>
      <c r="S42" s="6" t="s">
        <v>2</v>
      </c>
      <c r="T42" s="10" t="s">
        <v>3</v>
      </c>
      <c r="U42" s="6" t="s">
        <v>1</v>
      </c>
      <c r="V42" s="6" t="s">
        <v>2</v>
      </c>
      <c r="W42" s="10" t="s">
        <v>3</v>
      </c>
      <c r="X42" s="6" t="s">
        <v>1</v>
      </c>
      <c r="Y42" s="6" t="s">
        <v>2</v>
      </c>
      <c r="Z42" s="10" t="s">
        <v>3</v>
      </c>
      <c r="AA42" s="6" t="s">
        <v>1</v>
      </c>
      <c r="AB42" s="6" t="s">
        <v>2</v>
      </c>
      <c r="AC42" s="10" t="s">
        <v>3</v>
      </c>
      <c r="AD42" s="6" t="s">
        <v>1</v>
      </c>
      <c r="AE42" s="6" t="s">
        <v>2</v>
      </c>
      <c r="AF42" s="10" t="s">
        <v>3</v>
      </c>
      <c r="AG42" s="79"/>
      <c r="AH42" s="6" t="s">
        <v>1</v>
      </c>
      <c r="AI42" s="6" t="s">
        <v>2</v>
      </c>
      <c r="AJ42" s="10" t="s">
        <v>3</v>
      </c>
      <c r="AK42" s="6" t="s">
        <v>1</v>
      </c>
      <c r="AL42" s="6" t="s">
        <v>2</v>
      </c>
      <c r="AM42" s="10" t="s">
        <v>3</v>
      </c>
    </row>
    <row r="43" spans="2:39" ht="18" customHeight="1">
      <c r="B43" s="14">
        <v>728</v>
      </c>
      <c r="C43" s="14">
        <v>728</v>
      </c>
      <c r="D43" s="14">
        <f>C43/B43%</f>
        <v>100</v>
      </c>
      <c r="E43" s="14">
        <v>364</v>
      </c>
      <c r="F43" s="14">
        <v>364</v>
      </c>
      <c r="G43" s="14">
        <f>F43/E43%</f>
        <v>100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>
        <v>364</v>
      </c>
      <c r="AE43" s="14">
        <v>364</v>
      </c>
      <c r="AF43" s="14">
        <f>AE43/AD43%</f>
        <v>100</v>
      </c>
      <c r="AG43" s="8"/>
      <c r="AH43" s="14">
        <v>182</v>
      </c>
      <c r="AI43" s="14">
        <v>182</v>
      </c>
      <c r="AJ43" s="14">
        <f>AI43/AH43%</f>
        <v>100</v>
      </c>
      <c r="AK43" s="14">
        <v>546</v>
      </c>
      <c r="AL43" s="14">
        <v>546</v>
      </c>
      <c r="AM43" s="14">
        <f>AL43/AK43%</f>
        <v>100</v>
      </c>
    </row>
    <row r="44" spans="2:39" ht="18" customHeight="1"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/>
      <c r="I44" s="14"/>
      <c r="J44" s="14" t="e">
        <f>I44/H44%</f>
        <v>#DIV/0!</v>
      </c>
      <c r="K44" s="14"/>
      <c r="L44" s="14"/>
      <c r="M44" s="14" t="e">
        <f>L44/K44%</f>
        <v>#DIV/0!</v>
      </c>
      <c r="N44" s="14"/>
      <c r="O44" s="14"/>
      <c r="P44" s="14" t="e">
        <f>O44/N44%</f>
        <v>#DIV/0!</v>
      </c>
      <c r="Q44" s="63">
        <v>3020</v>
      </c>
      <c r="R44" s="14"/>
      <c r="S44" s="14"/>
      <c r="T44" s="14" t="e">
        <f>S44/R44%</f>
        <v>#DIV/0!</v>
      </c>
      <c r="U44" s="14"/>
      <c r="V44" s="14"/>
      <c r="W44" s="14" t="e">
        <f>V44/U44%</f>
        <v>#DIV/0!</v>
      </c>
      <c r="X44" s="14"/>
      <c r="Y44" s="14"/>
      <c r="Z44" s="14" t="e">
        <f>Y44/X44%</f>
        <v>#DIV/0!</v>
      </c>
      <c r="AA44" s="14"/>
      <c r="AB44" s="14"/>
      <c r="AC44" s="14" t="e">
        <f>AB44/AA44%</f>
        <v>#DIV/0!</v>
      </c>
      <c r="AD44" s="14">
        <v>0</v>
      </c>
      <c r="AE44" s="14">
        <v>0</v>
      </c>
      <c r="AF44" s="14">
        <v>0</v>
      </c>
      <c r="AG44" s="6">
        <v>3020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</row>
    <row r="45" spans="1:39" s="60" customFormat="1" ht="18.75" customHeight="1" thickBot="1">
      <c r="A45" s="57"/>
      <c r="B45" s="58">
        <f>B44+B43</f>
        <v>728</v>
      </c>
      <c r="C45" s="58">
        <f>C44+C43</f>
        <v>728</v>
      </c>
      <c r="D45" s="53">
        <f>C45/B45%</f>
        <v>100</v>
      </c>
      <c r="E45" s="53">
        <f>SUM(E43:E44)</f>
        <v>364</v>
      </c>
      <c r="F45" s="53">
        <f>SUM(F43:F44)</f>
        <v>364</v>
      </c>
      <c r="G45" s="53">
        <f>F45/E45%</f>
        <v>100</v>
      </c>
      <c r="H45" s="53"/>
      <c r="I45" s="53"/>
      <c r="J45" s="53"/>
      <c r="K45" s="53"/>
      <c r="L45" s="53"/>
      <c r="M45" s="53"/>
      <c r="N45" s="53"/>
      <c r="O45" s="53"/>
      <c r="P45" s="53"/>
      <c r="Q45" s="64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>
        <f>SUM(AD43:AD44)</f>
        <v>364</v>
      </c>
      <c r="AE45" s="53">
        <f>SUM(AE43:AE44)</f>
        <v>364</v>
      </c>
      <c r="AF45" s="53">
        <f>AE45/AD45%</f>
        <v>100</v>
      </c>
      <c r="AG45" s="59"/>
      <c r="AH45" s="53">
        <f>SUM(AH43:AH44)</f>
        <v>182</v>
      </c>
      <c r="AI45" s="53">
        <f>SUM(AI43:AI44)</f>
        <v>182</v>
      </c>
      <c r="AJ45" s="55">
        <f>AI45/AH45</f>
        <v>1</v>
      </c>
      <c r="AK45" s="53">
        <f>SUM(AK43:AK44)</f>
        <v>546</v>
      </c>
      <c r="AL45" s="53">
        <f>SUM(AL43:AL44)</f>
        <v>546</v>
      </c>
      <c r="AM45" s="53">
        <f>AL45/AK45%</f>
        <v>100</v>
      </c>
    </row>
    <row r="46" spans="30:39" ht="27.75" customHeight="1">
      <c r="AD46" s="80"/>
      <c r="AE46" s="80"/>
      <c r="AF46" s="80"/>
      <c r="AG46" s="56" t="s">
        <v>0</v>
      </c>
      <c r="AH46" s="80"/>
      <c r="AI46" s="80"/>
      <c r="AJ46" s="80"/>
      <c r="AK46" s="80"/>
      <c r="AL46" s="80"/>
      <c r="AM46" s="80"/>
    </row>
    <row r="47" ht="20.25" customHeight="1"/>
    <row r="48" spans="1:39" s="39" customFormat="1" ht="15" customHeight="1">
      <c r="A48" s="76" t="s">
        <v>31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:7" s="39" customFormat="1" ht="48" customHeight="1">
      <c r="A49" s="78" t="s">
        <v>32</v>
      </c>
      <c r="B49" s="78"/>
      <c r="C49" s="78"/>
      <c r="D49" s="78"/>
      <c r="E49" s="78"/>
      <c r="F49" s="78"/>
      <c r="G49" s="78"/>
    </row>
    <row r="50" ht="18.75" customHeight="1"/>
    <row r="51" spans="1:32" s="1" customFormat="1" ht="13.5">
      <c r="A51" s="79" t="s">
        <v>0</v>
      </c>
      <c r="B51" s="75" t="s">
        <v>4</v>
      </c>
      <c r="C51" s="75"/>
      <c r="D51" s="75"/>
      <c r="E51" s="75" t="s">
        <v>17</v>
      </c>
      <c r="F51" s="75"/>
      <c r="G51" s="75"/>
      <c r="AD51" s="75" t="s">
        <v>22</v>
      </c>
      <c r="AE51" s="75"/>
      <c r="AF51" s="75"/>
    </row>
    <row r="52" spans="1:32" s="1" customFormat="1" ht="12.75">
      <c r="A52" s="79"/>
      <c r="B52" s="6" t="s">
        <v>1</v>
      </c>
      <c r="C52" s="6" t="s">
        <v>2</v>
      </c>
      <c r="D52" s="10" t="s">
        <v>3</v>
      </c>
      <c r="E52" s="61" t="s">
        <v>1</v>
      </c>
      <c r="F52" s="61" t="s">
        <v>2</v>
      </c>
      <c r="G52" s="62" t="s">
        <v>3</v>
      </c>
      <c r="AD52" s="61" t="s">
        <v>1</v>
      </c>
      <c r="AE52" s="61" t="s">
        <v>2</v>
      </c>
      <c r="AF52" s="62" t="s">
        <v>3</v>
      </c>
    </row>
    <row r="53" spans="1:32" s="1" customFormat="1" ht="12.75">
      <c r="A53" s="7"/>
      <c r="B53" s="8"/>
      <c r="C53" s="8"/>
      <c r="D53" s="11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1:32" s="1" customFormat="1" ht="19.5" customHeight="1">
      <c r="A54" s="6">
        <v>4117</v>
      </c>
      <c r="B54" s="69">
        <f>E54+AD54</f>
        <v>1380.8</v>
      </c>
      <c r="C54" s="69">
        <f>F54+AE54</f>
        <v>460.17</v>
      </c>
      <c r="D54" s="69">
        <f>C54/B54%</f>
        <v>33.3263325608343</v>
      </c>
      <c r="E54" s="14">
        <v>1380.8</v>
      </c>
      <c r="F54" s="14">
        <v>460.17</v>
      </c>
      <c r="G54" s="14">
        <f>F54/E54%</f>
        <v>33.3263325608343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52">
        <v>0</v>
      </c>
      <c r="AE54" s="14">
        <v>0</v>
      </c>
      <c r="AF54" s="14">
        <v>0</v>
      </c>
    </row>
    <row r="55" spans="1:32" s="1" customFormat="1" ht="19.5" customHeight="1">
      <c r="A55" s="6">
        <v>4119</v>
      </c>
      <c r="B55" s="69">
        <f aca="true" t="shared" si="2" ref="B55:B63">E55+AD55</f>
        <v>243.9</v>
      </c>
      <c r="C55" s="69">
        <f aca="true" t="shared" si="3" ref="C55:C63">F55+AE55</f>
        <v>81.2</v>
      </c>
      <c r="D55" s="69">
        <f aca="true" t="shared" si="4" ref="D55:D60">C55/B55%</f>
        <v>33.29233292332923</v>
      </c>
      <c r="E55" s="14">
        <v>243.9</v>
      </c>
      <c r="F55" s="14">
        <v>81.2</v>
      </c>
      <c r="G55" s="14">
        <f aca="true" t="shared" si="5" ref="G55:G64">F55/E55%</f>
        <v>33.29233292332923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52">
        <v>0</v>
      </c>
      <c r="AE55" s="14">
        <v>0</v>
      </c>
      <c r="AF55" s="14">
        <v>0</v>
      </c>
    </row>
    <row r="56" spans="1:32" s="1" customFormat="1" ht="19.5" customHeight="1">
      <c r="A56" s="6">
        <v>4127</v>
      </c>
      <c r="B56" s="69">
        <f t="shared" si="2"/>
        <v>224.2</v>
      </c>
      <c r="C56" s="69">
        <f t="shared" si="3"/>
        <v>74.66</v>
      </c>
      <c r="D56" s="69">
        <f t="shared" si="4"/>
        <v>33.30062444246209</v>
      </c>
      <c r="E56" s="14">
        <v>224.2</v>
      </c>
      <c r="F56" s="14">
        <v>74.66</v>
      </c>
      <c r="G56" s="14">
        <f t="shared" si="5"/>
        <v>33.30062444246209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52">
        <v>0</v>
      </c>
      <c r="AE56" s="14">
        <v>0</v>
      </c>
      <c r="AF56" s="14">
        <v>0</v>
      </c>
    </row>
    <row r="57" spans="1:32" s="1" customFormat="1" ht="19.5" customHeight="1">
      <c r="A57" s="6">
        <v>4129</v>
      </c>
      <c r="B57" s="69">
        <f t="shared" si="2"/>
        <v>39.7</v>
      </c>
      <c r="C57" s="69">
        <f t="shared" si="3"/>
        <v>13.18</v>
      </c>
      <c r="D57" s="69">
        <f t="shared" si="4"/>
        <v>33.19899244332493</v>
      </c>
      <c r="E57" s="14">
        <v>39.7</v>
      </c>
      <c r="F57" s="14">
        <v>13.18</v>
      </c>
      <c r="G57" s="14">
        <f t="shared" si="5"/>
        <v>33.19899244332493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52">
        <v>0</v>
      </c>
      <c r="AE57" s="14">
        <v>0</v>
      </c>
      <c r="AF57" s="14">
        <v>0</v>
      </c>
    </row>
    <row r="58" spans="1:32" s="1" customFormat="1" ht="19.5" customHeight="1">
      <c r="A58" s="6">
        <v>4177</v>
      </c>
      <c r="B58" s="69">
        <f t="shared" si="2"/>
        <v>10864.1</v>
      </c>
      <c r="C58" s="69">
        <f t="shared" si="3"/>
        <v>3621.27</v>
      </c>
      <c r="D58" s="69">
        <f t="shared" si="4"/>
        <v>33.33244355261825</v>
      </c>
      <c r="E58" s="14">
        <v>10864.1</v>
      </c>
      <c r="F58" s="14">
        <v>3621.27</v>
      </c>
      <c r="G58" s="14">
        <f t="shared" si="5"/>
        <v>33.33244355261825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52">
        <v>0</v>
      </c>
      <c r="AE58" s="14">
        <v>0</v>
      </c>
      <c r="AF58" s="14">
        <v>0</v>
      </c>
    </row>
    <row r="59" spans="1:32" s="1" customFormat="1" ht="19.5" customHeight="1">
      <c r="A59" s="6">
        <v>4179</v>
      </c>
      <c r="B59" s="69">
        <f t="shared" si="2"/>
        <v>1917.3</v>
      </c>
      <c r="C59" s="69">
        <f t="shared" si="3"/>
        <v>639.05</v>
      </c>
      <c r="D59" s="69">
        <f t="shared" si="4"/>
        <v>33.3307254994002</v>
      </c>
      <c r="E59" s="14">
        <v>1917.3</v>
      </c>
      <c r="F59" s="14">
        <v>639.05</v>
      </c>
      <c r="G59" s="14">
        <f t="shared" si="5"/>
        <v>33.3307254994002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52">
        <v>0</v>
      </c>
      <c r="AE59" s="14">
        <v>0</v>
      </c>
      <c r="AF59" s="14">
        <v>0</v>
      </c>
    </row>
    <row r="60" spans="1:32" s="1" customFormat="1" ht="19.5" customHeight="1">
      <c r="A60" s="6">
        <v>4210</v>
      </c>
      <c r="B60" s="69">
        <f t="shared" si="2"/>
        <v>1000</v>
      </c>
      <c r="C60" s="69">
        <f t="shared" si="3"/>
        <v>0</v>
      </c>
      <c r="D60" s="69">
        <f t="shared" si="4"/>
        <v>0</v>
      </c>
      <c r="E60" s="14">
        <v>0</v>
      </c>
      <c r="F60" s="14">
        <v>0</v>
      </c>
      <c r="G60" s="14">
        <v>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52">
        <v>1000</v>
      </c>
      <c r="AE60" s="14">
        <v>0</v>
      </c>
      <c r="AF60" s="14">
        <f>AE60/AD60%</f>
        <v>0</v>
      </c>
    </row>
    <row r="61" spans="1:32" s="1" customFormat="1" ht="19.5" customHeight="1">
      <c r="A61" s="6">
        <v>4217</v>
      </c>
      <c r="B61" s="69">
        <f t="shared" si="2"/>
        <v>0</v>
      </c>
      <c r="C61" s="69">
        <f t="shared" si="3"/>
        <v>0</v>
      </c>
      <c r="D61" s="69">
        <v>0</v>
      </c>
      <c r="E61" s="14">
        <v>0</v>
      </c>
      <c r="F61" s="14">
        <v>0</v>
      </c>
      <c r="G61" s="14">
        <v>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52"/>
      <c r="AE61" s="14"/>
      <c r="AF61" s="14">
        <v>0</v>
      </c>
    </row>
    <row r="62" spans="1:32" s="1" customFormat="1" ht="19.5" customHeight="1">
      <c r="A62" s="6">
        <v>4219</v>
      </c>
      <c r="B62" s="69">
        <f t="shared" si="2"/>
        <v>0</v>
      </c>
      <c r="C62" s="69">
        <f t="shared" si="3"/>
        <v>0</v>
      </c>
      <c r="D62" s="69">
        <v>0</v>
      </c>
      <c r="E62" s="14">
        <v>0</v>
      </c>
      <c r="F62" s="14">
        <v>0</v>
      </c>
      <c r="G62" s="14">
        <v>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52">
        <v>0</v>
      </c>
      <c r="AE62" s="14">
        <v>0</v>
      </c>
      <c r="AF62" s="14">
        <v>0</v>
      </c>
    </row>
    <row r="63" spans="1:32" s="1" customFormat="1" ht="19.5" customHeight="1">
      <c r="A63" s="6">
        <v>4300</v>
      </c>
      <c r="B63" s="69">
        <f t="shared" si="2"/>
        <v>9000</v>
      </c>
      <c r="C63" s="69">
        <f t="shared" si="3"/>
        <v>5033.21</v>
      </c>
      <c r="D63" s="69">
        <f>C63/B63%</f>
        <v>55.92455555555556</v>
      </c>
      <c r="E63" s="14">
        <v>0</v>
      </c>
      <c r="F63" s="14">
        <v>0</v>
      </c>
      <c r="G63" s="14">
        <v>0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52">
        <v>9000</v>
      </c>
      <c r="AE63" s="14">
        <v>5033.21</v>
      </c>
      <c r="AF63" s="14">
        <f>AE63/AD63%</f>
        <v>55.92455555555556</v>
      </c>
    </row>
    <row r="64" spans="1:32" s="1" customFormat="1" ht="19.5" customHeight="1">
      <c r="A64" s="6" t="s">
        <v>15</v>
      </c>
      <c r="B64" s="69">
        <f>SUM(B54:B63)</f>
        <v>24670</v>
      </c>
      <c r="C64" s="69">
        <f>SUM(C54:C63)</f>
        <v>9922.74</v>
      </c>
      <c r="D64" s="69">
        <f>C64/B64%</f>
        <v>40.22188893392785</v>
      </c>
      <c r="E64" s="14">
        <f>SUM(E54:E63)</f>
        <v>14670</v>
      </c>
      <c r="F64" s="14">
        <f>SUM(F54:F63)</f>
        <v>4889.53</v>
      </c>
      <c r="G64" s="14">
        <f t="shared" si="5"/>
        <v>33.330129516019085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52">
        <f>SUM(AD54:AD63)</f>
        <v>10000</v>
      </c>
      <c r="AE64" s="52">
        <f>SUM(AE54:AE63)</f>
        <v>5033.21</v>
      </c>
      <c r="AF64" s="14">
        <f>AE64/AD64%</f>
        <v>50.3321</v>
      </c>
    </row>
    <row r="65" s="1" customFormat="1" ht="12.75">
      <c r="AD65" s="5"/>
    </row>
    <row r="66" s="1" customFormat="1" ht="12.75"/>
  </sheetData>
  <sheetProtection/>
  <mergeCells count="43">
    <mergeCell ref="AH41:AJ41"/>
    <mergeCell ref="AH35:AJ35"/>
    <mergeCell ref="AK35:AM35"/>
    <mergeCell ref="AK41:AM41"/>
    <mergeCell ref="AD46:AF46"/>
    <mergeCell ref="AH46:AJ46"/>
    <mergeCell ref="AK46:AM46"/>
    <mergeCell ref="AD51:AF51"/>
    <mergeCell ref="H41:J41"/>
    <mergeCell ref="K41:M41"/>
    <mergeCell ref="N41:P41"/>
    <mergeCell ref="Q41:Q42"/>
    <mergeCell ref="R41:T41"/>
    <mergeCell ref="AA41:AC41"/>
    <mergeCell ref="U41:W41"/>
    <mergeCell ref="X41:Z41"/>
    <mergeCell ref="X35:Z35"/>
    <mergeCell ref="AA35:AC35"/>
    <mergeCell ref="AD35:AF35"/>
    <mergeCell ref="AG35:AG36"/>
    <mergeCell ref="AD41:AF41"/>
    <mergeCell ref="AG41:AG42"/>
    <mergeCell ref="A33:G33"/>
    <mergeCell ref="A35:A36"/>
    <mergeCell ref="B35:D35"/>
    <mergeCell ref="E35:G35"/>
    <mergeCell ref="E41:G41"/>
    <mergeCell ref="H35:J35"/>
    <mergeCell ref="K35:M35"/>
    <mergeCell ref="N35:P35"/>
    <mergeCell ref="Q35:Q36"/>
    <mergeCell ref="R35:T35"/>
    <mergeCell ref="U35:W35"/>
    <mergeCell ref="A4:A5"/>
    <mergeCell ref="B4:D4"/>
    <mergeCell ref="B41:D41"/>
    <mergeCell ref="E51:G51"/>
    <mergeCell ref="A1:AM1"/>
    <mergeCell ref="A48:AM48"/>
    <mergeCell ref="A49:G49"/>
    <mergeCell ref="A51:A52"/>
    <mergeCell ref="B51:D51"/>
    <mergeCell ref="A2:G2"/>
  </mergeCells>
  <printOptions/>
  <pageMargins left="0.5905511811023623" right="0.1968503937007874" top="0.8661417322834646" bottom="0.984251968503937" header="0.3937007874015748" footer="0.5118110236220472"/>
  <pageSetup horizontalDpi="600" verticalDpi="600" orientation="landscape" paperSize="9" scale="75" r:id="rId1"/>
  <headerFooter alignWithMargins="0">
    <oddFooter xml:space="preserve">&amp;RStrona    z   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O3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9.28125" style="0" bestFit="1" customWidth="1"/>
    <col min="2" max="3" width="13.00390625" style="0" bestFit="1" customWidth="1"/>
    <col min="4" max="4" width="11.7109375" style="0" customWidth="1"/>
    <col min="6" max="6" width="9.28125" style="0" bestFit="1" customWidth="1"/>
    <col min="7" max="8" width="13.140625" style="0" bestFit="1" customWidth="1"/>
    <col min="9" max="9" width="12.00390625" style="0" customWidth="1"/>
    <col min="10" max="10" width="9.140625" style="19" customWidth="1"/>
    <col min="11" max="11" width="9.28125" style="0" bestFit="1" customWidth="1"/>
    <col min="12" max="13" width="13.140625" style="0" bestFit="1" customWidth="1"/>
    <col min="14" max="14" width="12.00390625" style="0" customWidth="1"/>
    <col min="15" max="15" width="9.140625" style="19" customWidth="1"/>
  </cols>
  <sheetData>
    <row r="2" spans="1:15" s="33" customFormat="1" ht="30.75" customHeight="1">
      <c r="A2" s="83" t="s">
        <v>23</v>
      </c>
      <c r="B2" s="83"/>
      <c r="C2" s="83"/>
      <c r="D2" s="83"/>
      <c r="E2" s="32"/>
      <c r="F2" s="84" t="s">
        <v>25</v>
      </c>
      <c r="G2" s="84"/>
      <c r="H2" s="84"/>
      <c r="I2" s="84"/>
      <c r="J2" s="34"/>
      <c r="K2" s="84" t="s">
        <v>26</v>
      </c>
      <c r="L2" s="84"/>
      <c r="M2" s="84"/>
      <c r="N2" s="84"/>
      <c r="O2" s="34"/>
    </row>
    <row r="3" spans="1:15" ht="13.5" customHeight="1">
      <c r="A3" s="4"/>
      <c r="B3" s="85"/>
      <c r="C3" s="85"/>
      <c r="D3" s="85"/>
      <c r="E3" s="18"/>
      <c r="F3" s="18"/>
      <c r="I3" s="12"/>
      <c r="J3" s="20"/>
      <c r="K3" s="12"/>
      <c r="N3" s="12"/>
      <c r="O3" s="20"/>
    </row>
    <row r="4" spans="1:15" ht="13.5">
      <c r="A4" s="79" t="s">
        <v>0</v>
      </c>
      <c r="B4" s="75" t="s">
        <v>24</v>
      </c>
      <c r="C4" s="75"/>
      <c r="D4" s="75"/>
      <c r="E4" s="27"/>
      <c r="F4" s="79" t="s">
        <v>0</v>
      </c>
      <c r="G4" s="75" t="s">
        <v>22</v>
      </c>
      <c r="H4" s="75"/>
      <c r="I4" s="75"/>
      <c r="J4" s="27"/>
      <c r="K4" s="79" t="s">
        <v>0</v>
      </c>
      <c r="L4" s="75" t="s">
        <v>22</v>
      </c>
      <c r="M4" s="75"/>
      <c r="N4" s="75"/>
      <c r="O4" s="27"/>
    </row>
    <row r="5" spans="1:15" ht="12.75">
      <c r="A5" s="79"/>
      <c r="B5" s="6" t="s">
        <v>1</v>
      </c>
      <c r="C5" s="6" t="s">
        <v>2</v>
      </c>
      <c r="D5" s="10" t="s">
        <v>3</v>
      </c>
      <c r="E5" s="22"/>
      <c r="F5" s="79"/>
      <c r="G5" s="6" t="s">
        <v>1</v>
      </c>
      <c r="H5" s="6" t="s">
        <v>2</v>
      </c>
      <c r="I5" s="10" t="s">
        <v>3</v>
      </c>
      <c r="J5" s="22"/>
      <c r="K5" s="79"/>
      <c r="L5" s="6" t="s">
        <v>1</v>
      </c>
      <c r="M5" s="6" t="s">
        <v>2</v>
      </c>
      <c r="N5" s="10" t="s">
        <v>3</v>
      </c>
      <c r="O5" s="22"/>
    </row>
    <row r="6" spans="1:15" ht="12.75">
      <c r="A6" s="7"/>
      <c r="B6" s="8"/>
      <c r="C6" s="8"/>
      <c r="D6" s="11"/>
      <c r="E6" s="17"/>
      <c r="F6" s="7"/>
      <c r="G6" s="8"/>
      <c r="H6" s="8"/>
      <c r="I6" s="11"/>
      <c r="J6" s="17"/>
      <c r="K6" s="7"/>
      <c r="L6" s="8"/>
      <c r="M6" s="8"/>
      <c r="N6" s="11"/>
      <c r="O6" s="17"/>
    </row>
    <row r="7" spans="1:15" ht="18" customHeight="1">
      <c r="A7" s="6">
        <v>3020</v>
      </c>
      <c r="B7" s="14">
        <v>7146</v>
      </c>
      <c r="C7" s="14">
        <v>3349.2</v>
      </c>
      <c r="D7" s="14">
        <f aca="true" t="shared" si="0" ref="D7:D19">C7/B7%</f>
        <v>46.86817800167926</v>
      </c>
      <c r="E7" s="25"/>
      <c r="F7" s="6">
        <v>3020</v>
      </c>
      <c r="G7" s="14">
        <v>650</v>
      </c>
      <c r="H7" s="14">
        <v>0</v>
      </c>
      <c r="I7" s="14">
        <f aca="true" t="shared" si="1" ref="I7:I12">H7/G7%</f>
        <v>0</v>
      </c>
      <c r="J7" s="25"/>
      <c r="K7" s="6">
        <v>3020</v>
      </c>
      <c r="L7" s="14">
        <v>300</v>
      </c>
      <c r="M7" s="14">
        <v>0</v>
      </c>
      <c r="N7" s="14">
        <f aca="true" t="shared" si="2" ref="N7:N13">M7/L7%</f>
        <v>0</v>
      </c>
      <c r="O7" s="25"/>
    </row>
    <row r="8" spans="1:15" ht="18" customHeight="1" hidden="1">
      <c r="A8" s="6">
        <v>3240</v>
      </c>
      <c r="B8" s="14"/>
      <c r="C8" s="14"/>
      <c r="D8" s="14" t="e">
        <f t="shared" si="0"/>
        <v>#DIV/0!</v>
      </c>
      <c r="E8" s="25"/>
      <c r="F8" s="6">
        <v>3240</v>
      </c>
      <c r="G8" s="14"/>
      <c r="H8" s="14"/>
      <c r="I8" s="14" t="e">
        <f t="shared" si="1"/>
        <v>#DIV/0!</v>
      </c>
      <c r="J8" s="25"/>
      <c r="K8" s="6">
        <v>3240</v>
      </c>
      <c r="L8" s="14"/>
      <c r="M8" s="14"/>
      <c r="N8" s="14" t="e">
        <f t="shared" si="2"/>
        <v>#DIV/0!</v>
      </c>
      <c r="O8" s="25"/>
    </row>
    <row r="9" spans="1:15" ht="18" customHeight="1">
      <c r="A9" s="6">
        <v>4010</v>
      </c>
      <c r="B9" s="14">
        <v>144247</v>
      </c>
      <c r="C9" s="14">
        <v>61200.37</v>
      </c>
      <c r="D9" s="14">
        <f t="shared" si="0"/>
        <v>42.42748202735586</v>
      </c>
      <c r="E9" s="25"/>
      <c r="F9" s="6">
        <v>4010</v>
      </c>
      <c r="G9" s="14">
        <v>156592</v>
      </c>
      <c r="H9" s="14">
        <v>79356.7</v>
      </c>
      <c r="I9" s="14">
        <f t="shared" si="1"/>
        <v>50.67736538265045</v>
      </c>
      <c r="J9" s="25"/>
      <c r="K9" s="6">
        <v>4010</v>
      </c>
      <c r="L9" s="14">
        <v>263789</v>
      </c>
      <c r="M9" s="14">
        <v>123726.31</v>
      </c>
      <c r="N9" s="14">
        <f t="shared" si="2"/>
        <v>46.9035137932211</v>
      </c>
      <c r="O9" s="25"/>
    </row>
    <row r="10" spans="1:15" ht="18" customHeight="1">
      <c r="A10" s="6">
        <v>4040</v>
      </c>
      <c r="B10" s="14">
        <v>10803</v>
      </c>
      <c r="C10" s="14">
        <v>10506.15</v>
      </c>
      <c r="D10" s="14">
        <f t="shared" si="0"/>
        <v>97.25215217995002</v>
      </c>
      <c r="E10" s="25"/>
      <c r="F10" s="6">
        <v>4040</v>
      </c>
      <c r="G10" s="14">
        <v>11012</v>
      </c>
      <c r="H10" s="14">
        <v>9871.27</v>
      </c>
      <c r="I10" s="14">
        <f t="shared" si="1"/>
        <v>89.64102796948784</v>
      </c>
      <c r="J10" s="25"/>
      <c r="K10" s="6">
        <v>4040</v>
      </c>
      <c r="L10" s="14">
        <v>18938</v>
      </c>
      <c r="M10" s="14">
        <v>13072.52</v>
      </c>
      <c r="N10" s="14">
        <f t="shared" si="2"/>
        <v>69.02798605977401</v>
      </c>
      <c r="O10" s="25"/>
    </row>
    <row r="11" spans="1:15" ht="18" customHeight="1">
      <c r="A11" s="6">
        <v>4110</v>
      </c>
      <c r="B11" s="14">
        <v>24099</v>
      </c>
      <c r="C11" s="14">
        <v>11956.41</v>
      </c>
      <c r="D11" s="14">
        <f t="shared" si="0"/>
        <v>49.61371841155234</v>
      </c>
      <c r="E11" s="25"/>
      <c r="F11" s="6">
        <v>4110</v>
      </c>
      <c r="G11" s="14">
        <v>25308</v>
      </c>
      <c r="H11" s="14">
        <v>13444.85</v>
      </c>
      <c r="I11" s="14">
        <f t="shared" si="1"/>
        <v>53.12490121700648</v>
      </c>
      <c r="J11" s="25"/>
      <c r="K11" s="6">
        <v>4110</v>
      </c>
      <c r="L11" s="14">
        <v>42692</v>
      </c>
      <c r="M11" s="14">
        <v>20590.92</v>
      </c>
      <c r="N11" s="14">
        <f t="shared" si="2"/>
        <v>48.23133139698304</v>
      </c>
      <c r="O11" s="25"/>
    </row>
    <row r="12" spans="1:15" ht="18" customHeight="1">
      <c r="A12" s="6">
        <v>4120</v>
      </c>
      <c r="B12" s="14">
        <v>3910</v>
      </c>
      <c r="C12" s="14">
        <v>1811.35</v>
      </c>
      <c r="D12" s="14">
        <f t="shared" si="0"/>
        <v>46.326086956521735</v>
      </c>
      <c r="E12" s="25"/>
      <c r="F12" s="6">
        <v>4120</v>
      </c>
      <c r="G12" s="14">
        <v>4107</v>
      </c>
      <c r="H12" s="14">
        <v>2021.75</v>
      </c>
      <c r="I12" s="14">
        <f t="shared" si="1"/>
        <v>49.226929632335036</v>
      </c>
      <c r="J12" s="25"/>
      <c r="K12" s="6">
        <v>4120</v>
      </c>
      <c r="L12" s="14">
        <v>6927</v>
      </c>
      <c r="M12" s="14">
        <v>1814.8</v>
      </c>
      <c r="N12" s="14">
        <f t="shared" si="2"/>
        <v>26.19893171647178</v>
      </c>
      <c r="O12" s="25"/>
    </row>
    <row r="13" spans="1:15" ht="18" customHeight="1">
      <c r="A13" s="6">
        <v>4170</v>
      </c>
      <c r="B13" s="14">
        <v>500</v>
      </c>
      <c r="C13" s="14">
        <v>0</v>
      </c>
      <c r="D13" s="14">
        <f t="shared" si="0"/>
        <v>0</v>
      </c>
      <c r="E13" s="25"/>
      <c r="F13" s="6">
        <v>4170</v>
      </c>
      <c r="G13" s="14">
        <v>0</v>
      </c>
      <c r="H13" s="14">
        <v>0</v>
      </c>
      <c r="I13" s="14">
        <v>0</v>
      </c>
      <c r="J13" s="25"/>
      <c r="K13" s="6">
        <v>4170</v>
      </c>
      <c r="L13" s="14">
        <v>2000</v>
      </c>
      <c r="M13" s="14">
        <v>1200</v>
      </c>
      <c r="N13" s="14">
        <f t="shared" si="2"/>
        <v>60</v>
      </c>
      <c r="O13" s="25"/>
    </row>
    <row r="14" spans="1:15" ht="18" customHeight="1">
      <c r="A14" s="6">
        <v>4210</v>
      </c>
      <c r="B14" s="14">
        <v>4650</v>
      </c>
      <c r="C14" s="14">
        <v>1123.95</v>
      </c>
      <c r="D14" s="14">
        <f t="shared" si="0"/>
        <v>24.170967741935485</v>
      </c>
      <c r="E14" s="25"/>
      <c r="F14" s="6">
        <v>4210</v>
      </c>
      <c r="G14" s="14">
        <v>65000</v>
      </c>
      <c r="H14" s="14">
        <v>43326.44</v>
      </c>
      <c r="I14" s="14">
        <f aca="true" t="shared" si="3" ref="I14:I19">H14/G14%</f>
        <v>66.65606153846154</v>
      </c>
      <c r="J14" s="25"/>
      <c r="K14" s="6">
        <v>4210</v>
      </c>
      <c r="L14" s="14">
        <v>8300</v>
      </c>
      <c r="M14" s="14">
        <v>3269.12</v>
      </c>
      <c r="N14" s="14">
        <f aca="true" t="shared" si="4" ref="N14:N21">M14/L14%</f>
        <v>39.38698795180723</v>
      </c>
      <c r="O14" s="25"/>
    </row>
    <row r="15" spans="1:15" ht="18" customHeight="1">
      <c r="A15" s="6">
        <v>4240</v>
      </c>
      <c r="B15" s="14">
        <v>1500</v>
      </c>
      <c r="C15" s="14">
        <v>1411.75</v>
      </c>
      <c r="D15" s="14">
        <f t="shared" si="0"/>
        <v>94.11666666666666</v>
      </c>
      <c r="E15" s="25"/>
      <c r="F15" s="6">
        <v>4240</v>
      </c>
      <c r="G15" s="14">
        <v>0</v>
      </c>
      <c r="H15" s="14">
        <v>0</v>
      </c>
      <c r="I15" s="14">
        <v>0</v>
      </c>
      <c r="J15" s="25"/>
      <c r="K15" s="6">
        <v>4240</v>
      </c>
      <c r="L15" s="14">
        <v>0</v>
      </c>
      <c r="M15" s="14">
        <v>0</v>
      </c>
      <c r="N15" s="14">
        <v>0</v>
      </c>
      <c r="O15" s="25"/>
    </row>
    <row r="16" spans="1:15" ht="18" customHeight="1">
      <c r="A16" s="6">
        <v>4260</v>
      </c>
      <c r="B16" s="14">
        <v>1800</v>
      </c>
      <c r="C16" s="14">
        <v>343.79</v>
      </c>
      <c r="D16" s="14">
        <f t="shared" si="0"/>
        <v>19.099444444444444</v>
      </c>
      <c r="E16" s="25"/>
      <c r="F16" s="6">
        <v>4260</v>
      </c>
      <c r="G16" s="14">
        <v>0</v>
      </c>
      <c r="H16" s="14">
        <v>0</v>
      </c>
      <c r="I16" s="14">
        <v>0</v>
      </c>
      <c r="J16" s="25"/>
      <c r="K16" s="6">
        <v>4260</v>
      </c>
      <c r="L16" s="14">
        <v>0</v>
      </c>
      <c r="M16" s="14">
        <v>0</v>
      </c>
      <c r="N16" s="14">
        <v>0</v>
      </c>
      <c r="O16" s="25"/>
    </row>
    <row r="17" spans="1:15" ht="18" customHeight="1">
      <c r="A17" s="6">
        <v>4270</v>
      </c>
      <c r="B17" s="14">
        <v>700</v>
      </c>
      <c r="C17" s="14">
        <v>307.5</v>
      </c>
      <c r="D17" s="14">
        <f t="shared" si="0"/>
        <v>43.92857142857143</v>
      </c>
      <c r="E17" s="25"/>
      <c r="F17" s="6">
        <v>4270</v>
      </c>
      <c r="G17" s="14">
        <v>7000</v>
      </c>
      <c r="H17" s="14">
        <v>3048.7</v>
      </c>
      <c r="I17" s="14">
        <f t="shared" si="3"/>
        <v>43.55285714285714</v>
      </c>
      <c r="J17" s="25"/>
      <c r="K17" s="6">
        <v>4270</v>
      </c>
      <c r="L17" s="14">
        <v>1000</v>
      </c>
      <c r="M17" s="14">
        <v>225.6</v>
      </c>
      <c r="N17" s="14">
        <f t="shared" si="4"/>
        <v>22.56</v>
      </c>
      <c r="O17" s="25"/>
    </row>
    <row r="18" spans="1:15" ht="18" customHeight="1">
      <c r="A18" s="6">
        <v>4280</v>
      </c>
      <c r="B18" s="14">
        <v>300</v>
      </c>
      <c r="C18" s="14">
        <v>0</v>
      </c>
      <c r="D18" s="14">
        <v>0</v>
      </c>
      <c r="E18" s="25"/>
      <c r="F18" s="6">
        <v>4280</v>
      </c>
      <c r="G18" s="14">
        <v>300</v>
      </c>
      <c r="H18" s="14">
        <v>30</v>
      </c>
      <c r="I18" s="14">
        <f t="shared" si="3"/>
        <v>10</v>
      </c>
      <c r="J18" s="25"/>
      <c r="K18" s="6">
        <v>4280</v>
      </c>
      <c r="L18" s="14">
        <v>350</v>
      </c>
      <c r="M18" s="14">
        <v>0</v>
      </c>
      <c r="N18" s="14">
        <f t="shared" si="4"/>
        <v>0</v>
      </c>
      <c r="O18" s="25"/>
    </row>
    <row r="19" spans="1:15" ht="18" customHeight="1">
      <c r="A19" s="6">
        <v>4300</v>
      </c>
      <c r="B19" s="14">
        <v>50230</v>
      </c>
      <c r="C19" s="14">
        <v>24270.06</v>
      </c>
      <c r="D19" s="14">
        <f t="shared" si="0"/>
        <v>48.31785785387219</v>
      </c>
      <c r="E19" s="25"/>
      <c r="F19" s="6">
        <v>4300</v>
      </c>
      <c r="G19" s="14">
        <v>238400</v>
      </c>
      <c r="H19" s="14">
        <v>127707.63</v>
      </c>
      <c r="I19" s="14">
        <f t="shared" si="3"/>
        <v>53.56863674496645</v>
      </c>
      <c r="J19" s="25"/>
      <c r="K19" s="6">
        <v>4300</v>
      </c>
      <c r="L19" s="14">
        <v>6300</v>
      </c>
      <c r="M19" s="14">
        <v>2713.02</v>
      </c>
      <c r="N19" s="14">
        <f t="shared" si="4"/>
        <v>43.063809523809525</v>
      </c>
      <c r="O19" s="25"/>
    </row>
    <row r="20" spans="1:15" ht="18" customHeight="1" hidden="1">
      <c r="A20" s="6">
        <v>4350</v>
      </c>
      <c r="B20" s="14"/>
      <c r="C20" s="14"/>
      <c r="D20" s="14">
        <v>0</v>
      </c>
      <c r="E20" s="25"/>
      <c r="F20" s="6">
        <v>4350</v>
      </c>
      <c r="G20" s="14"/>
      <c r="H20" s="14"/>
      <c r="I20" s="14">
        <v>0</v>
      </c>
      <c r="J20" s="25"/>
      <c r="K20" s="6">
        <v>4350</v>
      </c>
      <c r="L20" s="14"/>
      <c r="M20" s="14"/>
      <c r="N20" s="14">
        <v>0</v>
      </c>
      <c r="O20" s="25"/>
    </row>
    <row r="21" spans="1:15" ht="18" customHeight="1">
      <c r="A21" s="6">
        <v>4360</v>
      </c>
      <c r="B21" s="14">
        <v>0</v>
      </c>
      <c r="C21" s="14">
        <v>0</v>
      </c>
      <c r="D21" s="14">
        <v>0</v>
      </c>
      <c r="E21" s="25"/>
      <c r="F21" s="6">
        <v>4360</v>
      </c>
      <c r="G21" s="14">
        <v>0</v>
      </c>
      <c r="H21" s="14">
        <v>0</v>
      </c>
      <c r="I21" s="14">
        <v>0</v>
      </c>
      <c r="J21" s="25"/>
      <c r="K21" s="6">
        <v>4360</v>
      </c>
      <c r="L21" s="14">
        <v>900</v>
      </c>
      <c r="M21" s="14">
        <v>369.36</v>
      </c>
      <c r="N21" s="14">
        <f t="shared" si="4"/>
        <v>41.04</v>
      </c>
      <c r="O21" s="25"/>
    </row>
    <row r="22" spans="1:15" ht="18" customHeight="1">
      <c r="A22" s="6">
        <v>4370</v>
      </c>
      <c r="B22" s="14">
        <v>850</v>
      </c>
      <c r="C22" s="14">
        <v>384.33</v>
      </c>
      <c r="D22" s="14">
        <f>C22/B22%</f>
        <v>45.215294117647055</v>
      </c>
      <c r="E22" s="25"/>
      <c r="F22" s="6">
        <v>4370</v>
      </c>
      <c r="G22" s="14">
        <v>0</v>
      </c>
      <c r="H22" s="14">
        <v>0</v>
      </c>
      <c r="I22" s="14">
        <v>0</v>
      </c>
      <c r="J22" s="25"/>
      <c r="K22" s="6">
        <v>4370</v>
      </c>
      <c r="L22" s="14">
        <v>1000</v>
      </c>
      <c r="M22" s="14">
        <v>439.39</v>
      </c>
      <c r="N22" s="14">
        <f aca="true" t="shared" si="5" ref="N22:N28">M22/L22%</f>
        <v>43.939</v>
      </c>
      <c r="O22" s="25"/>
    </row>
    <row r="23" spans="1:15" ht="18" customHeight="1">
      <c r="A23" s="6">
        <v>4410</v>
      </c>
      <c r="B23" s="14">
        <v>1600</v>
      </c>
      <c r="C23" s="14">
        <v>592.65</v>
      </c>
      <c r="D23" s="14">
        <f>C23/B23%</f>
        <v>37.040625</v>
      </c>
      <c r="E23" s="25"/>
      <c r="F23" s="6">
        <v>4410</v>
      </c>
      <c r="G23" s="14">
        <v>500</v>
      </c>
      <c r="H23" s="14">
        <v>49.6</v>
      </c>
      <c r="I23" s="14">
        <f>H23/G23%</f>
        <v>9.92</v>
      </c>
      <c r="J23" s="25"/>
      <c r="K23" s="6">
        <v>4410</v>
      </c>
      <c r="L23" s="14">
        <v>2500</v>
      </c>
      <c r="M23" s="14">
        <v>1352.66</v>
      </c>
      <c r="N23" s="14">
        <f t="shared" si="5"/>
        <v>54.1064</v>
      </c>
      <c r="O23" s="25"/>
    </row>
    <row r="24" spans="1:15" ht="18" customHeight="1">
      <c r="A24" s="6">
        <v>4430</v>
      </c>
      <c r="B24" s="14">
        <v>200</v>
      </c>
      <c r="C24" s="14">
        <v>0</v>
      </c>
      <c r="D24" s="14">
        <v>0</v>
      </c>
      <c r="E24" s="25"/>
      <c r="F24" s="6">
        <v>4430</v>
      </c>
      <c r="G24" s="14">
        <v>200</v>
      </c>
      <c r="H24" s="14">
        <v>0</v>
      </c>
      <c r="I24" s="14">
        <v>0</v>
      </c>
      <c r="J24" s="25"/>
      <c r="K24" s="6">
        <v>4430</v>
      </c>
      <c r="L24" s="14">
        <v>0</v>
      </c>
      <c r="M24" s="14">
        <v>0</v>
      </c>
      <c r="N24" s="14">
        <v>0</v>
      </c>
      <c r="O24" s="25"/>
    </row>
    <row r="25" spans="1:15" ht="18" customHeight="1">
      <c r="A25" s="6">
        <v>4440</v>
      </c>
      <c r="B25" s="14">
        <v>6591</v>
      </c>
      <c r="C25" s="14">
        <v>4943</v>
      </c>
      <c r="D25" s="14">
        <f>C25/B25%</f>
        <v>74.99620694886967</v>
      </c>
      <c r="E25" s="25"/>
      <c r="F25" s="6">
        <v>4440</v>
      </c>
      <c r="G25" s="14">
        <v>7700</v>
      </c>
      <c r="H25" s="14">
        <v>5775</v>
      </c>
      <c r="I25" s="14">
        <f>H25/G25%</f>
        <v>75</v>
      </c>
      <c r="J25" s="25"/>
      <c r="K25" s="6">
        <v>4440</v>
      </c>
      <c r="L25" s="14">
        <v>7700</v>
      </c>
      <c r="M25" s="14">
        <v>5775</v>
      </c>
      <c r="N25" s="14">
        <f t="shared" si="5"/>
        <v>75</v>
      </c>
      <c r="O25" s="25"/>
    </row>
    <row r="26" spans="1:15" ht="18" customHeight="1">
      <c r="A26" s="6">
        <v>4700</v>
      </c>
      <c r="B26" s="14">
        <v>150</v>
      </c>
      <c r="C26" s="14">
        <v>0</v>
      </c>
      <c r="D26" s="14">
        <v>0</v>
      </c>
      <c r="E26" s="25"/>
      <c r="F26" s="6">
        <v>4700</v>
      </c>
      <c r="G26" s="14">
        <v>700</v>
      </c>
      <c r="H26" s="14">
        <v>0</v>
      </c>
      <c r="I26" s="14">
        <f>H26/G26%</f>
        <v>0</v>
      </c>
      <c r="J26" s="25"/>
      <c r="K26" s="6">
        <v>4700</v>
      </c>
      <c r="L26" s="14">
        <v>2500</v>
      </c>
      <c r="M26" s="14">
        <v>1260.9</v>
      </c>
      <c r="N26" s="14">
        <f t="shared" si="5"/>
        <v>50.43600000000001</v>
      </c>
      <c r="O26" s="25"/>
    </row>
    <row r="27" spans="1:15" ht="18" customHeight="1" hidden="1">
      <c r="A27" s="6">
        <v>4740</v>
      </c>
      <c r="B27" s="14"/>
      <c r="C27" s="14"/>
      <c r="D27" s="14" t="e">
        <f>C27/B27%</f>
        <v>#DIV/0!</v>
      </c>
      <c r="E27" s="25"/>
      <c r="F27" s="6">
        <v>4740</v>
      </c>
      <c r="G27" s="14"/>
      <c r="H27" s="14"/>
      <c r="I27" s="14">
        <v>0</v>
      </c>
      <c r="J27" s="25"/>
      <c r="K27" s="6">
        <v>4740</v>
      </c>
      <c r="L27" s="14"/>
      <c r="M27" s="14"/>
      <c r="N27" s="14" t="e">
        <f t="shared" si="5"/>
        <v>#DIV/0!</v>
      </c>
      <c r="O27" s="25"/>
    </row>
    <row r="28" spans="1:15" ht="18" customHeight="1" hidden="1">
      <c r="A28" s="6">
        <v>4750</v>
      </c>
      <c r="B28" s="14"/>
      <c r="C28" s="14"/>
      <c r="D28" s="14" t="e">
        <f>C28/B28%</f>
        <v>#DIV/0!</v>
      </c>
      <c r="E28" s="25"/>
      <c r="F28" s="6">
        <v>4750</v>
      </c>
      <c r="G28" s="14"/>
      <c r="H28" s="14"/>
      <c r="I28" s="14">
        <v>0</v>
      </c>
      <c r="J28" s="25"/>
      <c r="K28" s="6">
        <v>4750</v>
      </c>
      <c r="L28" s="14"/>
      <c r="M28" s="14"/>
      <c r="N28" s="14" t="e">
        <f t="shared" si="5"/>
        <v>#DIV/0!</v>
      </c>
      <c r="O28" s="25"/>
    </row>
    <row r="29" spans="1:15" ht="18" customHeight="1">
      <c r="A29" s="6">
        <v>4780</v>
      </c>
      <c r="B29" s="14">
        <v>0</v>
      </c>
      <c r="C29" s="14">
        <v>0</v>
      </c>
      <c r="D29" s="14">
        <v>0</v>
      </c>
      <c r="E29" s="25"/>
      <c r="F29" s="6">
        <v>4780</v>
      </c>
      <c r="G29" s="14">
        <v>1000</v>
      </c>
      <c r="H29" s="14">
        <v>562.05</v>
      </c>
      <c r="I29" s="14">
        <f>H29/G29%</f>
        <v>56.205</v>
      </c>
      <c r="J29" s="25"/>
      <c r="K29" s="6">
        <v>4780</v>
      </c>
      <c r="L29" s="14">
        <v>0</v>
      </c>
      <c r="M29" s="14">
        <v>0</v>
      </c>
      <c r="N29" s="14">
        <v>0</v>
      </c>
      <c r="O29" s="25"/>
    </row>
    <row r="30" spans="1:15" ht="18" customHeight="1" hidden="1">
      <c r="A30" s="6">
        <v>6060</v>
      </c>
      <c r="B30" s="14"/>
      <c r="C30" s="14"/>
      <c r="D30" s="14">
        <v>0</v>
      </c>
      <c r="E30" s="25"/>
      <c r="F30" s="6">
        <v>6060</v>
      </c>
      <c r="G30" s="14">
        <v>0</v>
      </c>
      <c r="H30" s="14">
        <v>0</v>
      </c>
      <c r="I30" s="14">
        <v>0</v>
      </c>
      <c r="J30" s="25"/>
      <c r="K30" s="6">
        <v>6060</v>
      </c>
      <c r="L30" s="14">
        <v>0</v>
      </c>
      <c r="M30" s="14">
        <v>0</v>
      </c>
      <c r="N30" s="14">
        <v>0</v>
      </c>
      <c r="O30" s="25"/>
    </row>
    <row r="31" spans="1:15" ht="24.75" customHeight="1">
      <c r="A31" s="6" t="s">
        <v>15</v>
      </c>
      <c r="B31" s="13">
        <f>SUM(B7:B30)</f>
        <v>259276</v>
      </c>
      <c r="C31" s="13">
        <f>SUM(C7:C30)</f>
        <v>122200.51</v>
      </c>
      <c r="D31" s="14">
        <f>C31/B31%</f>
        <v>47.131439084219124</v>
      </c>
      <c r="E31" s="25"/>
      <c r="F31" s="6" t="s">
        <v>15</v>
      </c>
      <c r="G31" s="13">
        <f>SUM(G7:G30)</f>
        <v>518469</v>
      </c>
      <c r="H31" s="13">
        <f>SUM(H7:H30)</f>
        <v>285193.99</v>
      </c>
      <c r="I31" s="13">
        <f>H31/G31%</f>
        <v>55.00695123527154</v>
      </c>
      <c r="J31" s="24"/>
      <c r="K31" s="6" t="s">
        <v>15</v>
      </c>
      <c r="L31" s="13">
        <f>SUM(L7:L30)</f>
        <v>365196</v>
      </c>
      <c r="M31" s="13">
        <f>SUM(M7:M30)</f>
        <v>175809.59999999998</v>
      </c>
      <c r="N31" s="13">
        <f>M31/L31%</f>
        <v>48.141162553806716</v>
      </c>
      <c r="O31" s="24"/>
    </row>
  </sheetData>
  <sheetProtection/>
  <mergeCells count="10">
    <mergeCell ref="A2:D2"/>
    <mergeCell ref="F4:F5"/>
    <mergeCell ref="K4:K5"/>
    <mergeCell ref="F2:I2"/>
    <mergeCell ref="K2:N2"/>
    <mergeCell ref="A4:A5"/>
    <mergeCell ref="B4:D4"/>
    <mergeCell ref="B3:D3"/>
    <mergeCell ref="G4:I4"/>
    <mergeCell ref="L4:N4"/>
  </mergeCells>
  <printOptions/>
  <pageMargins left="1.062992125984252" right="0.2362204724409449" top="0.984251968503937" bottom="0.984251968503937" header="0.5118110236220472" footer="0.5118110236220472"/>
  <pageSetup horizontalDpi="600" verticalDpi="600" orientation="landscape" paperSize="9" scale="80" r:id="rId1"/>
  <headerFooter alignWithMargins="0">
    <oddFooter xml:space="preserve">&amp;RStrona    z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AN85"/>
  <sheetViews>
    <sheetView tabSelected="1" view="pageBreakPreview" zoomScale="60" zoomScalePageLayoutView="0" workbookViewId="0" topLeftCell="A56">
      <selection activeCell="A85" sqref="A85:IV85"/>
    </sheetView>
  </sheetViews>
  <sheetFormatPr defaultColWidth="9.140625" defaultRowHeight="12.75"/>
  <cols>
    <col min="1" max="1" width="9.421875" style="0" bestFit="1" customWidth="1"/>
    <col min="2" max="3" width="13.140625" style="0" bestFit="1" customWidth="1"/>
    <col min="4" max="4" width="9.57421875" style="0" bestFit="1" customWidth="1"/>
    <col min="5" max="6" width="12.140625" style="0" bestFit="1" customWidth="1"/>
    <col min="7" max="7" width="10.00390625" style="0" bestFit="1" customWidth="1"/>
    <col min="8" max="9" width="11.28125" style="0" bestFit="1" customWidth="1"/>
    <col min="10" max="10" width="10.00390625" style="0" bestFit="1" customWidth="1"/>
    <col min="11" max="11" width="11.28125" style="0" bestFit="1" customWidth="1"/>
    <col min="12" max="12" width="11.421875" style="0" bestFit="1" customWidth="1"/>
    <col min="13" max="13" width="10.28125" style="0" bestFit="1" customWidth="1"/>
    <col min="14" max="15" width="11.8515625" style="0" bestFit="1" customWidth="1"/>
    <col min="16" max="16" width="11.8515625" style="0" customWidth="1"/>
    <col min="17" max="17" width="9.8515625" style="0" customWidth="1"/>
    <col min="18" max="19" width="12.140625" style="0" bestFit="1" customWidth="1"/>
    <col min="20" max="20" width="10.00390625" style="0" bestFit="1" customWidth="1"/>
    <col min="21" max="21" width="12.28125" style="0" bestFit="1" customWidth="1"/>
    <col min="22" max="22" width="12.140625" style="0" bestFit="1" customWidth="1"/>
    <col min="23" max="23" width="10.00390625" style="0" bestFit="1" customWidth="1"/>
    <col min="24" max="25" width="12.00390625" style="0" bestFit="1" customWidth="1"/>
    <col min="26" max="26" width="9.8515625" style="0" bestFit="1" customWidth="1"/>
    <col min="27" max="27" width="11.8515625" style="0" bestFit="1" customWidth="1"/>
    <col min="28" max="28" width="12.00390625" style="0" bestFit="1" customWidth="1"/>
    <col min="29" max="29" width="9.8515625" style="0" bestFit="1" customWidth="1"/>
    <col min="30" max="30" width="13.00390625" style="0" bestFit="1" customWidth="1"/>
    <col min="31" max="31" width="13.8515625" style="0" customWidth="1"/>
    <col min="32" max="32" width="9.8515625" style="0" bestFit="1" customWidth="1"/>
    <col min="33" max="33" width="9.8515625" style="0" customWidth="1"/>
    <col min="34" max="35" width="11.140625" style="0" bestFit="1" customWidth="1"/>
    <col min="36" max="36" width="10.00390625" style="0" bestFit="1" customWidth="1"/>
    <col min="37" max="38" width="12.28125" style="0" bestFit="1" customWidth="1"/>
    <col min="39" max="39" width="10.00390625" style="0" bestFit="1" customWidth="1"/>
    <col min="40" max="40" width="9.421875" style="0" bestFit="1" customWidth="1"/>
  </cols>
  <sheetData>
    <row r="3" spans="1:39" ht="16.5">
      <c r="A3" s="78" t="s">
        <v>27</v>
      </c>
      <c r="B3" s="78"/>
      <c r="C3" s="78"/>
      <c r="D3" s="78"/>
      <c r="E3" s="78"/>
      <c r="F3" s="78"/>
      <c r="G3" s="78"/>
      <c r="H3" s="1"/>
      <c r="I3" s="1"/>
      <c r="J3" s="9"/>
      <c r="K3" s="1"/>
      <c r="L3" s="1"/>
      <c r="M3" s="9"/>
      <c r="N3" s="1"/>
      <c r="O3" s="1"/>
      <c r="P3" s="9"/>
      <c r="Q3" s="78"/>
      <c r="R3" s="78"/>
      <c r="S3" s="78"/>
      <c r="T3" s="78"/>
      <c r="U3" s="78"/>
      <c r="V3" s="78"/>
      <c r="W3" s="78"/>
      <c r="X3" s="1"/>
      <c r="Y3" s="1"/>
      <c r="Z3" s="9"/>
      <c r="AA3" s="78"/>
      <c r="AB3" s="78"/>
      <c r="AC3" s="78"/>
      <c r="AD3" s="78"/>
      <c r="AE3" s="78"/>
      <c r="AF3" s="78"/>
      <c r="AG3" s="48"/>
      <c r="AH3" s="78"/>
      <c r="AI3" s="78"/>
      <c r="AJ3" s="78"/>
      <c r="AK3" s="78"/>
      <c r="AL3" s="78"/>
      <c r="AM3" s="78"/>
    </row>
    <row r="4" spans="1:33" ht="22.5" customHeight="1">
      <c r="A4" s="4"/>
      <c r="D4" s="12"/>
      <c r="G4" s="12"/>
      <c r="J4" s="12"/>
      <c r="M4" s="12"/>
      <c r="P4" s="12"/>
      <c r="Q4" s="12"/>
      <c r="T4" s="12"/>
      <c r="W4" s="12"/>
      <c r="Z4" s="12"/>
      <c r="AC4" s="12"/>
      <c r="AF4" s="12"/>
      <c r="AG4" s="12"/>
    </row>
    <row r="5" spans="1:16" s="37" customFormat="1" ht="15">
      <c r="A5" s="79" t="s">
        <v>0</v>
      </c>
      <c r="B5" s="86" t="s">
        <v>4</v>
      </c>
      <c r="C5" s="86"/>
      <c r="D5" s="86"/>
      <c r="E5" s="86" t="s">
        <v>19</v>
      </c>
      <c r="F5" s="86"/>
      <c r="G5" s="86"/>
      <c r="H5" s="86" t="s">
        <v>5</v>
      </c>
      <c r="I5" s="86"/>
      <c r="J5" s="86"/>
      <c r="K5" s="86" t="s">
        <v>6</v>
      </c>
      <c r="L5" s="86"/>
      <c r="M5" s="86"/>
      <c r="N5" s="86" t="s">
        <v>8</v>
      </c>
      <c r="O5" s="86"/>
      <c r="P5" s="86"/>
    </row>
    <row r="6" spans="1:16" ht="12.75" customHeight="1">
      <c r="A6" s="79"/>
      <c r="B6" s="6" t="s">
        <v>1</v>
      </c>
      <c r="C6" s="6" t="s">
        <v>2</v>
      </c>
      <c r="D6" s="10" t="s">
        <v>3</v>
      </c>
      <c r="E6" s="6" t="s">
        <v>1</v>
      </c>
      <c r="F6" s="6" t="s">
        <v>2</v>
      </c>
      <c r="G6" s="10" t="s">
        <v>3</v>
      </c>
      <c r="H6" s="6" t="s">
        <v>1</v>
      </c>
      <c r="I6" s="6" t="s">
        <v>2</v>
      </c>
      <c r="J6" s="10" t="s">
        <v>3</v>
      </c>
      <c r="K6" s="6" t="s">
        <v>1</v>
      </c>
      <c r="L6" s="6" t="s">
        <v>2</v>
      </c>
      <c r="M6" s="10" t="s">
        <v>3</v>
      </c>
      <c r="N6" s="6" t="s">
        <v>1</v>
      </c>
      <c r="O6" s="6" t="s">
        <v>2</v>
      </c>
      <c r="P6" s="10" t="s">
        <v>3</v>
      </c>
    </row>
    <row r="7" spans="1:16" ht="12.75">
      <c r="A7" s="7"/>
      <c r="B7" s="8"/>
      <c r="C7" s="8"/>
      <c r="D7" s="11"/>
      <c r="E7" s="8"/>
      <c r="F7" s="8"/>
      <c r="G7" s="11"/>
      <c r="H7" s="8"/>
      <c r="I7" s="8"/>
      <c r="J7" s="11"/>
      <c r="K7" s="8"/>
      <c r="L7" s="8"/>
      <c r="M7" s="11"/>
      <c r="N7" s="8"/>
      <c r="O7" s="8"/>
      <c r="P7" s="11"/>
    </row>
    <row r="8" spans="1:16" ht="19.5" customHeight="1" hidden="1">
      <c r="A8" s="6">
        <v>4170</v>
      </c>
      <c r="B8" s="13">
        <f>N24</f>
        <v>0</v>
      </c>
      <c r="C8" s="14">
        <f>O24</f>
        <v>0</v>
      </c>
      <c r="D8" s="13" t="e">
        <f aca="true" t="shared" si="0" ref="D8:D17">C8/B8%</f>
        <v>#DIV/0!</v>
      </c>
      <c r="E8" s="8"/>
      <c r="F8" s="8"/>
      <c r="G8" s="11"/>
      <c r="H8" s="8"/>
      <c r="I8" s="8"/>
      <c r="J8" s="11"/>
      <c r="K8" s="8"/>
      <c r="L8" s="8"/>
      <c r="M8" s="11"/>
      <c r="N8" s="8"/>
      <c r="O8" s="8"/>
      <c r="P8" s="11"/>
    </row>
    <row r="9" spans="1:40" ht="19.5" customHeight="1">
      <c r="A9" s="6">
        <v>4210</v>
      </c>
      <c r="B9" s="69">
        <f>E9+H9+K9+N9+B25+E25+H25+K25+N25+B41+E41</f>
        <v>3000</v>
      </c>
      <c r="C9" s="69">
        <f>F9+I9+L9+O9+C25+F25+I25+L25+O25+C41+F41</f>
        <v>42</v>
      </c>
      <c r="D9" s="69">
        <f t="shared" si="0"/>
        <v>1.4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AN9" s="6">
        <v>4210</v>
      </c>
    </row>
    <row r="10" spans="1:40" ht="19.5" customHeight="1" hidden="1">
      <c r="A10" s="6">
        <v>4270</v>
      </c>
      <c r="B10" s="69">
        <f>E10+H10+K10+N10+B26+E26+H26+K26+N26+B42+E42</f>
        <v>0</v>
      </c>
      <c r="C10" s="69">
        <f>F10+I10+L10+O10+C26+F26+I26+L26+O26+C42+F42</f>
        <v>0</v>
      </c>
      <c r="D10" s="69" t="e">
        <f t="shared" si="0"/>
        <v>#DIV/0!</v>
      </c>
      <c r="E10" s="14"/>
      <c r="F10" s="14"/>
      <c r="G10" s="14" t="e">
        <f aca="true" t="shared" si="1" ref="G10:G16">F10/E10%</f>
        <v>#DIV/0!</v>
      </c>
      <c r="H10" s="14"/>
      <c r="I10" s="14"/>
      <c r="J10" s="14" t="e">
        <f>I10/H10%</f>
        <v>#DIV/0!</v>
      </c>
      <c r="K10" s="14"/>
      <c r="L10" s="14"/>
      <c r="M10" s="14" t="e">
        <f>L10/K10%</f>
        <v>#DIV/0!</v>
      </c>
      <c r="N10" s="14"/>
      <c r="O10" s="14"/>
      <c r="P10" s="14" t="e">
        <f>O10/N10%</f>
        <v>#DIV/0!</v>
      </c>
      <c r="AN10" s="6">
        <v>4270</v>
      </c>
    </row>
    <row r="11" spans="1:40" ht="19.5" customHeight="1" hidden="1">
      <c r="A11" s="6">
        <v>4280</v>
      </c>
      <c r="B11" s="69">
        <f>E11+H11+K11+N11+B27+E27+H27+K27+N27+B43+E43</f>
        <v>0</v>
      </c>
      <c r="C11" s="69">
        <f>F11+I11+L11+O11+C27+F27+I27+L27+O27+C43+F43</f>
        <v>0</v>
      </c>
      <c r="D11" s="69" t="e">
        <f t="shared" si="0"/>
        <v>#DIV/0!</v>
      </c>
      <c r="E11" s="14"/>
      <c r="F11" s="14"/>
      <c r="G11" s="14" t="e">
        <f t="shared" si="1"/>
        <v>#DIV/0!</v>
      </c>
      <c r="H11" s="14"/>
      <c r="I11" s="14"/>
      <c r="J11" s="14" t="e">
        <f>I11/H11%</f>
        <v>#DIV/0!</v>
      </c>
      <c r="K11" s="14"/>
      <c r="L11" s="14"/>
      <c r="M11" s="14" t="e">
        <f>L11/K11%</f>
        <v>#DIV/0!</v>
      </c>
      <c r="N11" s="14"/>
      <c r="O11" s="14"/>
      <c r="P11" s="14" t="e">
        <f>O11/N11%</f>
        <v>#DIV/0!</v>
      </c>
      <c r="AN11" s="6">
        <v>4280</v>
      </c>
    </row>
    <row r="12" spans="1:40" ht="19.5" customHeight="1">
      <c r="A12" s="6">
        <v>4300</v>
      </c>
      <c r="B12" s="69">
        <f>E12+H12+K12+N12+B28+E28+H28+K28+N28+B44+E44</f>
        <v>31135</v>
      </c>
      <c r="C12" s="69">
        <f>F12+I12+L12+O12+C28+F28+I28+L28+O28+C44+F44</f>
        <v>1306.5</v>
      </c>
      <c r="D12" s="69">
        <f t="shared" si="0"/>
        <v>4.196242171189978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AN12" s="6">
        <v>4300</v>
      </c>
    </row>
    <row r="13" spans="1:40" ht="19.5" customHeight="1" hidden="1">
      <c r="A13" s="6">
        <v>4350</v>
      </c>
      <c r="B13" s="69">
        <f>E13+H13+K13+N13+B29+E29+H29+K29+N29+B45+E45</f>
        <v>0</v>
      </c>
      <c r="C13" s="69">
        <f>F13+I13+L13+O13+C29+F29+I29+L29+O29+C45+F45</f>
        <v>0</v>
      </c>
      <c r="D13" s="69" t="e">
        <f t="shared" si="0"/>
        <v>#DIV/0!</v>
      </c>
      <c r="E13" s="14"/>
      <c r="F13" s="14"/>
      <c r="G13" s="14" t="e">
        <f t="shared" si="1"/>
        <v>#DIV/0!</v>
      </c>
      <c r="H13" s="14"/>
      <c r="I13" s="14"/>
      <c r="J13" s="14" t="e">
        <f>I13/H13%</f>
        <v>#DIV/0!</v>
      </c>
      <c r="K13" s="14"/>
      <c r="L13" s="14"/>
      <c r="M13" s="14">
        <v>0</v>
      </c>
      <c r="N13" s="14"/>
      <c r="O13" s="14"/>
      <c r="P13" s="11">
        <v>0</v>
      </c>
      <c r="AN13" s="6">
        <v>4350</v>
      </c>
    </row>
    <row r="14" spans="1:40" ht="19.5" customHeight="1" hidden="1">
      <c r="A14" s="6">
        <v>4360</v>
      </c>
      <c r="B14" s="69">
        <f>E14+H14+K14+N14+B30+E30+H30+K30+N30+B46+E46</f>
        <v>0</v>
      </c>
      <c r="C14" s="69">
        <f>F14+I14+L14+O14+C30+F30+I30+L30+O30+C46+F46</f>
        <v>0</v>
      </c>
      <c r="D14" s="69" t="e">
        <f t="shared" si="0"/>
        <v>#DIV/0!</v>
      </c>
      <c r="E14" s="14"/>
      <c r="F14" s="14"/>
      <c r="G14" s="14" t="e">
        <f t="shared" si="1"/>
        <v>#DIV/0!</v>
      </c>
      <c r="H14" s="14"/>
      <c r="I14" s="14"/>
      <c r="J14" s="14">
        <v>0</v>
      </c>
      <c r="K14" s="14"/>
      <c r="L14" s="14"/>
      <c r="M14" s="14">
        <v>0</v>
      </c>
      <c r="N14" s="14"/>
      <c r="O14" s="14"/>
      <c r="P14" s="11">
        <v>0</v>
      </c>
      <c r="AN14" s="6">
        <v>4360</v>
      </c>
    </row>
    <row r="15" spans="1:40" ht="19.5" customHeight="1">
      <c r="A15" s="6">
        <v>4410</v>
      </c>
      <c r="B15" s="69">
        <f>E15+H15+K15+N15+B31+E31+H31+K31+N31+B47+E47</f>
        <v>6099</v>
      </c>
      <c r="C15" s="69">
        <f>F15+I15+L15+O15+C31+F31+I31+L31+O31+C47+F47</f>
        <v>822</v>
      </c>
      <c r="D15" s="69">
        <f t="shared" si="0"/>
        <v>13.477619281849483</v>
      </c>
      <c r="E15" s="14">
        <v>300</v>
      </c>
      <c r="F15" s="14">
        <v>148.8</v>
      </c>
      <c r="G15" s="14">
        <f t="shared" si="1"/>
        <v>49.6</v>
      </c>
      <c r="H15" s="14">
        <v>100</v>
      </c>
      <c r="I15" s="14">
        <v>0</v>
      </c>
      <c r="J15" s="14">
        <v>0</v>
      </c>
      <c r="K15" s="14">
        <v>250</v>
      </c>
      <c r="L15" s="14">
        <v>79.2</v>
      </c>
      <c r="M15" s="14">
        <f>L15/K15%</f>
        <v>31.68</v>
      </c>
      <c r="N15" s="14">
        <v>600</v>
      </c>
      <c r="O15" s="14">
        <v>37.2</v>
      </c>
      <c r="P15" s="14">
        <f>O15/N15%</f>
        <v>6.2</v>
      </c>
      <c r="AN15" s="6">
        <v>4410</v>
      </c>
    </row>
    <row r="16" spans="1:40" ht="19.5" customHeight="1">
      <c r="A16" s="6">
        <v>4700</v>
      </c>
      <c r="B16" s="69">
        <f>E16+H16+K16+N16+B32+E32+H32+K32+N32+B48+E48</f>
        <v>16720</v>
      </c>
      <c r="C16" s="69">
        <f>F16+I16+L16+O16+C32+F32+I32+L32+O32+C48+F48</f>
        <v>480</v>
      </c>
      <c r="D16" s="69">
        <f t="shared" si="0"/>
        <v>2.870813397129187</v>
      </c>
      <c r="E16" s="14">
        <v>842</v>
      </c>
      <c r="F16" s="14">
        <v>330</v>
      </c>
      <c r="G16" s="14">
        <f t="shared" si="1"/>
        <v>39.19239904988124</v>
      </c>
      <c r="H16" s="14">
        <v>674</v>
      </c>
      <c r="I16" s="14">
        <v>50</v>
      </c>
      <c r="J16" s="14">
        <f>I16/H16%</f>
        <v>7.4183976261127595</v>
      </c>
      <c r="K16" s="14">
        <v>542</v>
      </c>
      <c r="L16" s="14">
        <v>50</v>
      </c>
      <c r="M16" s="14">
        <f>L16/K16%</f>
        <v>9.22509225092251</v>
      </c>
      <c r="N16" s="14">
        <v>300</v>
      </c>
      <c r="O16" s="14">
        <v>0</v>
      </c>
      <c r="P16" s="14">
        <f>O16/N16%</f>
        <v>0</v>
      </c>
      <c r="AN16" s="6">
        <v>4700</v>
      </c>
    </row>
    <row r="17" spans="1:40" ht="24" customHeight="1">
      <c r="A17" s="6" t="s">
        <v>15</v>
      </c>
      <c r="B17" s="69">
        <f>SUM(B8:B16)</f>
        <v>56954</v>
      </c>
      <c r="C17" s="69">
        <f>SUM(C8:C16)</f>
        <v>2650.5</v>
      </c>
      <c r="D17" s="69">
        <f t="shared" si="0"/>
        <v>4.653755662464445</v>
      </c>
      <c r="E17" s="13">
        <f>SUM(E9:E16)</f>
        <v>1142</v>
      </c>
      <c r="F17" s="13">
        <f>SUM(F9:F16)</f>
        <v>478.8</v>
      </c>
      <c r="G17" s="14">
        <f>F17/E17%</f>
        <v>41.92644483362522</v>
      </c>
      <c r="H17" s="13">
        <f>SUM(H9:H16)</f>
        <v>774</v>
      </c>
      <c r="I17" s="13">
        <f>SUM(I9:I16)</f>
        <v>50</v>
      </c>
      <c r="J17" s="13">
        <f>I17/H17%</f>
        <v>6.459948320413437</v>
      </c>
      <c r="K17" s="13">
        <f>SUM(K9:K16)</f>
        <v>792</v>
      </c>
      <c r="L17" s="13">
        <f>SUM(L9:L16)</f>
        <v>129.2</v>
      </c>
      <c r="M17" s="13">
        <f>L17/K17%</f>
        <v>16.31313131313131</v>
      </c>
      <c r="N17" s="13">
        <f>SUM(N9:N16)</f>
        <v>900</v>
      </c>
      <c r="O17" s="13">
        <f>SUM(O9:O16)</f>
        <v>37.2</v>
      </c>
      <c r="P17" s="13">
        <f>O17/N17%</f>
        <v>4.133333333333334</v>
      </c>
      <c r="AN17" s="35"/>
    </row>
    <row r="21" spans="1:16" ht="15">
      <c r="A21" s="79" t="s">
        <v>0</v>
      </c>
      <c r="B21" s="86" t="s">
        <v>9</v>
      </c>
      <c r="C21" s="86"/>
      <c r="D21" s="86"/>
      <c r="E21" s="86" t="s">
        <v>10</v>
      </c>
      <c r="F21" s="86"/>
      <c r="G21" s="86"/>
      <c r="H21" s="86" t="s">
        <v>16</v>
      </c>
      <c r="I21" s="86"/>
      <c r="J21" s="86"/>
      <c r="K21" s="86" t="s">
        <v>17</v>
      </c>
      <c r="L21" s="86"/>
      <c r="M21" s="86"/>
      <c r="N21" s="86" t="s">
        <v>18</v>
      </c>
      <c r="O21" s="86"/>
      <c r="P21" s="86"/>
    </row>
    <row r="22" spans="1:16" ht="12.75">
      <c r="A22" s="79"/>
      <c r="B22" s="6" t="s">
        <v>1</v>
      </c>
      <c r="C22" s="6" t="s">
        <v>2</v>
      </c>
      <c r="D22" s="10" t="s">
        <v>3</v>
      </c>
      <c r="E22" s="6" t="s">
        <v>1</v>
      </c>
      <c r="F22" s="6" t="s">
        <v>2</v>
      </c>
      <c r="G22" s="10" t="s">
        <v>3</v>
      </c>
      <c r="H22" s="6" t="s">
        <v>1</v>
      </c>
      <c r="I22" s="6" t="s">
        <v>2</v>
      </c>
      <c r="J22" s="10" t="s">
        <v>3</v>
      </c>
      <c r="K22" s="6" t="s">
        <v>1</v>
      </c>
      <c r="L22" s="6" t="s">
        <v>2</v>
      </c>
      <c r="M22" s="10" t="s">
        <v>3</v>
      </c>
      <c r="N22" s="6" t="s">
        <v>1</v>
      </c>
      <c r="O22" s="6" t="s">
        <v>2</v>
      </c>
      <c r="P22" s="10" t="s">
        <v>3</v>
      </c>
    </row>
    <row r="23" spans="1:16" ht="19.5" customHeight="1">
      <c r="A23" s="7"/>
      <c r="B23" s="8"/>
      <c r="C23" s="8"/>
      <c r="D23" s="11"/>
      <c r="E23" s="8"/>
      <c r="F23" s="8"/>
      <c r="G23" s="11"/>
      <c r="H23" s="8"/>
      <c r="I23" s="8"/>
      <c r="J23" s="11"/>
      <c r="K23" s="8"/>
      <c r="L23" s="8"/>
      <c r="M23" s="11"/>
      <c r="N23" s="8"/>
      <c r="O23" s="8"/>
      <c r="P23" s="11"/>
    </row>
    <row r="24" spans="1:16" ht="19.5" customHeight="1" hidden="1">
      <c r="A24" s="7"/>
      <c r="B24" s="8"/>
      <c r="C24" s="8"/>
      <c r="D24" s="11"/>
      <c r="E24" s="8"/>
      <c r="F24" s="8"/>
      <c r="G24" s="11"/>
      <c r="H24" s="14">
        <v>0</v>
      </c>
      <c r="I24" s="14">
        <v>0</v>
      </c>
      <c r="J24" s="14">
        <v>0</v>
      </c>
      <c r="K24" s="8"/>
      <c r="L24" s="8"/>
      <c r="M24" s="11"/>
      <c r="N24" s="14"/>
      <c r="O24" s="14">
        <v>0</v>
      </c>
      <c r="P24" s="14">
        <v>0</v>
      </c>
    </row>
    <row r="25" spans="1:16" ht="19.5" customHeight="1">
      <c r="A25" s="6">
        <v>4210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19.5" customHeight="1" hidden="1">
      <c r="A26" s="6">
        <v>4270</v>
      </c>
      <c r="B26" s="14"/>
      <c r="C26" s="14"/>
      <c r="D26" s="14" t="e">
        <f>C26/B26%</f>
        <v>#DIV/0!</v>
      </c>
      <c r="E26" s="14"/>
      <c r="F26" s="14"/>
      <c r="G26" s="14" t="e">
        <f>F26/E26%</f>
        <v>#DIV/0!</v>
      </c>
      <c r="H26" s="14"/>
      <c r="I26" s="14"/>
      <c r="J26" s="14" t="e">
        <f>I26/H26%</f>
        <v>#DIV/0!</v>
      </c>
      <c r="K26" s="14"/>
      <c r="L26" s="14"/>
      <c r="M26" s="14" t="e">
        <f>L26/K26%</f>
        <v>#DIV/0!</v>
      </c>
      <c r="N26" s="14"/>
      <c r="O26" s="14"/>
      <c r="P26" s="14" t="e">
        <f aca="true" t="shared" si="2" ref="P26:P33">O26/N26%</f>
        <v>#DIV/0!</v>
      </c>
    </row>
    <row r="27" spans="1:16" ht="19.5" customHeight="1" hidden="1">
      <c r="A27" s="6">
        <v>4280</v>
      </c>
      <c r="B27" s="14"/>
      <c r="C27" s="14"/>
      <c r="D27" s="14">
        <v>0</v>
      </c>
      <c r="E27" s="14"/>
      <c r="F27" s="14"/>
      <c r="G27" s="14" t="e">
        <f>F27/E27%</f>
        <v>#DIV/0!</v>
      </c>
      <c r="H27" s="14"/>
      <c r="I27" s="14"/>
      <c r="J27" s="14" t="e">
        <f>I27/H27%</f>
        <v>#DIV/0!</v>
      </c>
      <c r="K27" s="14"/>
      <c r="L27" s="14"/>
      <c r="M27" s="14" t="e">
        <f>L27/K27%</f>
        <v>#DIV/0!</v>
      </c>
      <c r="N27" s="14"/>
      <c r="O27" s="14"/>
      <c r="P27" s="14" t="e">
        <f t="shared" si="2"/>
        <v>#DIV/0!</v>
      </c>
    </row>
    <row r="28" spans="1:16" ht="19.5" customHeight="1">
      <c r="A28" s="6">
        <v>4300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9.5" customHeight="1" hidden="1">
      <c r="A29" s="6">
        <v>4350</v>
      </c>
      <c r="B29" s="14"/>
      <c r="C29" s="14"/>
      <c r="D29" s="14">
        <v>0</v>
      </c>
      <c r="E29" s="14"/>
      <c r="F29" s="14"/>
      <c r="G29" s="14" t="e">
        <f>F29/E29%</f>
        <v>#DIV/0!</v>
      </c>
      <c r="H29" s="14"/>
      <c r="I29" s="14"/>
      <c r="J29" s="14"/>
      <c r="K29" s="14"/>
      <c r="L29" s="14"/>
      <c r="M29" s="14" t="e">
        <f>L29/K29%</f>
        <v>#DIV/0!</v>
      </c>
      <c r="N29" s="14"/>
      <c r="O29" s="14"/>
      <c r="P29" s="14" t="e">
        <f t="shared" si="2"/>
        <v>#DIV/0!</v>
      </c>
    </row>
    <row r="30" spans="1:16" ht="19.5" customHeight="1" hidden="1">
      <c r="A30" s="6">
        <v>4360</v>
      </c>
      <c r="B30" s="14"/>
      <c r="C30" s="14"/>
      <c r="D30" s="14">
        <v>0</v>
      </c>
      <c r="E30" s="14"/>
      <c r="F30" s="14"/>
      <c r="G30" s="14">
        <v>0</v>
      </c>
      <c r="H30" s="14"/>
      <c r="I30" s="14"/>
      <c r="J30" s="14"/>
      <c r="K30" s="14"/>
      <c r="L30" s="14"/>
      <c r="M30" s="14" t="e">
        <f>L30/K30%</f>
        <v>#DIV/0!</v>
      </c>
      <c r="N30" s="14"/>
      <c r="O30" s="14"/>
      <c r="P30" s="14" t="e">
        <f t="shared" si="2"/>
        <v>#DIV/0!</v>
      </c>
    </row>
    <row r="31" spans="1:16" ht="19.5" customHeight="1">
      <c r="A31" s="6">
        <v>4410</v>
      </c>
      <c r="B31" s="14">
        <v>300</v>
      </c>
      <c r="C31" s="14">
        <v>21.6</v>
      </c>
      <c r="D31" s="14">
        <f>C31/B31%</f>
        <v>7.2</v>
      </c>
      <c r="E31" s="14">
        <v>349</v>
      </c>
      <c r="F31" s="14">
        <v>0</v>
      </c>
      <c r="G31" s="14">
        <f>F31/E31%</f>
        <v>0</v>
      </c>
      <c r="H31" s="14">
        <v>600</v>
      </c>
      <c r="I31" s="14">
        <v>0</v>
      </c>
      <c r="J31" s="14">
        <f>I31/H31%</f>
        <v>0</v>
      </c>
      <c r="K31" s="14">
        <v>1500</v>
      </c>
      <c r="L31" s="14">
        <v>0</v>
      </c>
      <c r="M31" s="14">
        <f>L31/K31%</f>
        <v>0</v>
      </c>
      <c r="N31" s="14">
        <v>2000</v>
      </c>
      <c r="O31" s="14">
        <v>535.2</v>
      </c>
      <c r="P31" s="14">
        <f t="shared" si="2"/>
        <v>26.76</v>
      </c>
    </row>
    <row r="32" spans="1:16" ht="19.5" customHeight="1">
      <c r="A32" s="6">
        <v>4700</v>
      </c>
      <c r="B32" s="14">
        <v>715</v>
      </c>
      <c r="C32" s="14">
        <v>0</v>
      </c>
      <c r="D32" s="14">
        <f>C32/B32%</f>
        <v>0</v>
      </c>
      <c r="E32" s="14">
        <v>500</v>
      </c>
      <c r="F32" s="14">
        <v>0</v>
      </c>
      <c r="G32" s="14">
        <f>F32/E32%</f>
        <v>0</v>
      </c>
      <c r="H32" s="14">
        <v>1385</v>
      </c>
      <c r="I32" s="14">
        <v>0</v>
      </c>
      <c r="J32" s="14">
        <f>I32/H32%</f>
        <v>0</v>
      </c>
      <c r="K32" s="14">
        <v>450</v>
      </c>
      <c r="L32" s="14">
        <v>0</v>
      </c>
      <c r="M32" s="14">
        <f>L32/K32%</f>
        <v>0</v>
      </c>
      <c r="N32" s="14">
        <v>6106</v>
      </c>
      <c r="O32" s="14">
        <v>50</v>
      </c>
      <c r="P32" s="14">
        <f t="shared" si="2"/>
        <v>0.8188666885031116</v>
      </c>
    </row>
    <row r="33" spans="1:16" ht="19.5" customHeight="1">
      <c r="A33" s="6" t="s">
        <v>15</v>
      </c>
      <c r="B33" s="13">
        <f>SUM(B25:B32)</f>
        <v>1015</v>
      </c>
      <c r="C33" s="13">
        <f>SUM(C25:C32)</f>
        <v>21.6</v>
      </c>
      <c r="D33" s="13">
        <f>C33/B33%</f>
        <v>2.12807881773399</v>
      </c>
      <c r="E33" s="13">
        <f>SUM(E25:E32)</f>
        <v>849</v>
      </c>
      <c r="F33" s="13">
        <f>SUM(F25:F32)</f>
        <v>0</v>
      </c>
      <c r="G33" s="13">
        <f>F33/E33%</f>
        <v>0</v>
      </c>
      <c r="H33" s="13">
        <f>SUM(H25:H32)</f>
        <v>1985</v>
      </c>
      <c r="I33" s="13">
        <f>SUM(I25:I32)</f>
        <v>0</v>
      </c>
      <c r="J33" s="13">
        <f>I33/H33%</f>
        <v>0</v>
      </c>
      <c r="K33" s="13">
        <f>SUM(K25:K32)</f>
        <v>1950</v>
      </c>
      <c r="L33" s="13">
        <f>SUM(L25:L32)</f>
        <v>0</v>
      </c>
      <c r="M33" s="13">
        <f>L33/K33%</f>
        <v>0</v>
      </c>
      <c r="N33" s="13">
        <f>SUM(N24:N32)</f>
        <v>8106</v>
      </c>
      <c r="O33" s="13">
        <f>SUM(O24:O32)</f>
        <v>585.2</v>
      </c>
      <c r="P33" s="13">
        <f t="shared" si="2"/>
        <v>7.219343696027634</v>
      </c>
    </row>
    <row r="37" spans="1:7" ht="15">
      <c r="A37" s="79" t="s">
        <v>0</v>
      </c>
      <c r="B37" s="86" t="s">
        <v>28</v>
      </c>
      <c r="C37" s="86"/>
      <c r="D37" s="86"/>
      <c r="E37" s="86" t="s">
        <v>22</v>
      </c>
      <c r="F37" s="86"/>
      <c r="G37" s="86"/>
    </row>
    <row r="38" spans="1:7" ht="12.75">
      <c r="A38" s="79"/>
      <c r="B38" s="6" t="s">
        <v>1</v>
      </c>
      <c r="C38" s="6" t="s">
        <v>2</v>
      </c>
      <c r="D38" s="10" t="s">
        <v>3</v>
      </c>
      <c r="E38" s="6" t="s">
        <v>1</v>
      </c>
      <c r="F38" s="6" t="s">
        <v>2</v>
      </c>
      <c r="G38" s="10" t="s">
        <v>3</v>
      </c>
    </row>
    <row r="39" spans="1:7" ht="12.75">
      <c r="A39" s="7"/>
      <c r="B39" s="36"/>
      <c r="C39" s="36"/>
      <c r="D39" s="36"/>
      <c r="E39" s="36"/>
      <c r="F39" s="36"/>
      <c r="G39" s="36"/>
    </row>
    <row r="40" spans="1:7" ht="12.75" hidden="1">
      <c r="A40" s="6">
        <v>4170</v>
      </c>
      <c r="B40" s="36"/>
      <c r="C40" s="36"/>
      <c r="D40" s="36"/>
      <c r="E40" s="36"/>
      <c r="F40" s="36"/>
      <c r="G40" s="36"/>
    </row>
    <row r="41" spans="1:7" ht="19.5" customHeight="1">
      <c r="A41" s="6">
        <v>4210</v>
      </c>
      <c r="B41" s="14">
        <v>0</v>
      </c>
      <c r="C41" s="14">
        <v>0</v>
      </c>
      <c r="D41" s="14">
        <v>0</v>
      </c>
      <c r="E41" s="14">
        <v>3000</v>
      </c>
      <c r="F41" s="14">
        <v>42</v>
      </c>
      <c r="G41" s="14">
        <f>F41/E41%</f>
        <v>1.4</v>
      </c>
    </row>
    <row r="42" spans="1:7" ht="12.75" hidden="1">
      <c r="A42" s="6">
        <v>4270</v>
      </c>
      <c r="B42" s="14"/>
      <c r="C42" s="14"/>
      <c r="D42" s="14" t="e">
        <f aca="true" t="shared" si="3" ref="D42:D49">C42/B42%</f>
        <v>#DIV/0!</v>
      </c>
      <c r="E42" s="14"/>
      <c r="F42" s="14"/>
      <c r="G42" s="14" t="e">
        <f aca="true" t="shared" si="4" ref="G42:G49">F42/E42%</f>
        <v>#DIV/0!</v>
      </c>
    </row>
    <row r="43" spans="1:7" ht="12.75" hidden="1">
      <c r="A43" s="6">
        <v>4280</v>
      </c>
      <c r="B43" s="14"/>
      <c r="C43" s="14"/>
      <c r="D43" s="14" t="e">
        <f t="shared" si="3"/>
        <v>#DIV/0!</v>
      </c>
      <c r="E43" s="14"/>
      <c r="F43" s="14"/>
      <c r="G43" s="14" t="e">
        <f t="shared" si="4"/>
        <v>#DIV/0!</v>
      </c>
    </row>
    <row r="44" spans="1:7" ht="19.5" customHeight="1">
      <c r="A44" s="6">
        <v>4300</v>
      </c>
      <c r="B44" s="14">
        <v>0</v>
      </c>
      <c r="C44" s="14">
        <v>0</v>
      </c>
      <c r="D44" s="14">
        <v>0</v>
      </c>
      <c r="E44" s="14">
        <v>31135</v>
      </c>
      <c r="F44" s="14">
        <v>1306.5</v>
      </c>
      <c r="G44" s="14">
        <f t="shared" si="4"/>
        <v>4.196242171189978</v>
      </c>
    </row>
    <row r="45" spans="1:7" ht="12.75" hidden="1">
      <c r="A45" s="6">
        <v>4350</v>
      </c>
      <c r="B45" s="14"/>
      <c r="C45" s="14"/>
      <c r="D45" s="14" t="e">
        <f t="shared" si="3"/>
        <v>#DIV/0!</v>
      </c>
      <c r="E45" s="14"/>
      <c r="F45" s="14"/>
      <c r="G45" s="14" t="e">
        <f t="shared" si="4"/>
        <v>#DIV/0!</v>
      </c>
    </row>
    <row r="46" spans="1:7" ht="12.75" hidden="1">
      <c r="A46" s="6">
        <v>4360</v>
      </c>
      <c r="B46" s="14"/>
      <c r="C46" s="14"/>
      <c r="D46" s="14" t="e">
        <f t="shared" si="3"/>
        <v>#DIV/0!</v>
      </c>
      <c r="E46" s="14"/>
      <c r="F46" s="14"/>
      <c r="G46" s="14" t="e">
        <f t="shared" si="4"/>
        <v>#DIV/0!</v>
      </c>
    </row>
    <row r="47" spans="1:7" ht="19.5" customHeight="1">
      <c r="A47" s="6">
        <v>4410</v>
      </c>
      <c r="B47" s="14">
        <v>100</v>
      </c>
      <c r="C47" s="14">
        <v>0</v>
      </c>
      <c r="D47" s="14">
        <f t="shared" si="3"/>
        <v>0</v>
      </c>
      <c r="E47" s="14">
        <v>0</v>
      </c>
      <c r="F47" s="14">
        <v>0</v>
      </c>
      <c r="G47" s="14">
        <v>0</v>
      </c>
    </row>
    <row r="48" spans="1:7" ht="19.5" customHeight="1">
      <c r="A48" s="6">
        <v>4700</v>
      </c>
      <c r="B48" s="14">
        <v>206</v>
      </c>
      <c r="C48" s="14">
        <v>0</v>
      </c>
      <c r="D48" s="14">
        <f t="shared" si="3"/>
        <v>0</v>
      </c>
      <c r="E48" s="14">
        <v>5000</v>
      </c>
      <c r="F48" s="14">
        <v>0</v>
      </c>
      <c r="G48" s="14">
        <f t="shared" si="4"/>
        <v>0</v>
      </c>
    </row>
    <row r="49" spans="1:7" ht="19.5" customHeight="1">
      <c r="A49" s="6" t="s">
        <v>15</v>
      </c>
      <c r="B49" s="13">
        <f>B41+B44+B48+B47</f>
        <v>306</v>
      </c>
      <c r="C49" s="13">
        <f>C41+C44+C48</f>
        <v>0</v>
      </c>
      <c r="D49" s="13">
        <f t="shared" si="3"/>
        <v>0</v>
      </c>
      <c r="E49" s="13">
        <f>E41+E44+E48</f>
        <v>39135</v>
      </c>
      <c r="F49" s="13">
        <f>F41+F44+F48</f>
        <v>1348.5</v>
      </c>
      <c r="G49" s="13">
        <f t="shared" si="4"/>
        <v>3.445764660789574</v>
      </c>
    </row>
    <row r="59" spans="1:37" s="39" customFormat="1" ht="31.5" customHeight="1">
      <c r="A59" s="78" t="s">
        <v>29</v>
      </c>
      <c r="B59" s="78"/>
      <c r="C59" s="78"/>
      <c r="D59" s="78"/>
      <c r="E59" s="78"/>
      <c r="F59" s="78"/>
      <c r="G59" s="78"/>
      <c r="H59" s="41"/>
      <c r="I59" s="41"/>
      <c r="J59" s="42"/>
      <c r="K59" s="41"/>
      <c r="L59" s="41"/>
      <c r="M59" s="42"/>
      <c r="N59" s="41"/>
      <c r="O59" s="41"/>
      <c r="P59" s="42"/>
      <c r="Q59" s="78"/>
      <c r="R59" s="78"/>
      <c r="S59" s="78"/>
      <c r="T59" s="78"/>
      <c r="U59" s="49"/>
      <c r="V59" s="49"/>
      <c r="W59" s="49"/>
      <c r="X59" s="41"/>
      <c r="Y59" s="41"/>
      <c r="Z59" s="42"/>
      <c r="AA59" s="50"/>
      <c r="AB59" s="50"/>
      <c r="AC59" s="50"/>
      <c r="AD59" s="50"/>
      <c r="AE59" s="50"/>
      <c r="AF59" s="50"/>
      <c r="AG59" s="50"/>
      <c r="AH59" s="78"/>
      <c r="AI59" s="78"/>
      <c r="AJ59" s="78"/>
      <c r="AK59" s="78"/>
    </row>
    <row r="60" spans="1:33" ht="12.75">
      <c r="A60" s="4"/>
      <c r="D60" s="12"/>
      <c r="G60" s="12"/>
      <c r="J60" s="12"/>
      <c r="M60" s="12"/>
      <c r="P60" s="12"/>
      <c r="Q60" s="12"/>
      <c r="T60" s="12"/>
      <c r="W60" s="12"/>
      <c r="Z60" s="12"/>
      <c r="AC60" s="12"/>
      <c r="AF60" s="12"/>
      <c r="AG60" s="12"/>
    </row>
    <row r="61" spans="1:16" s="38" customFormat="1" ht="15">
      <c r="A61" s="79" t="s">
        <v>0</v>
      </c>
      <c r="B61" s="86" t="s">
        <v>4</v>
      </c>
      <c r="C61" s="86"/>
      <c r="D61" s="86"/>
      <c r="E61" s="86" t="s">
        <v>19</v>
      </c>
      <c r="F61" s="86"/>
      <c r="G61" s="86"/>
      <c r="H61" s="86" t="s">
        <v>5</v>
      </c>
      <c r="I61" s="86"/>
      <c r="J61" s="86"/>
      <c r="K61" s="86" t="s">
        <v>6</v>
      </c>
      <c r="L61" s="86"/>
      <c r="M61" s="86"/>
      <c r="N61" s="86" t="s">
        <v>8</v>
      </c>
      <c r="O61" s="86"/>
      <c r="P61" s="86"/>
    </row>
    <row r="62" spans="1:16" ht="12.75" customHeight="1">
      <c r="A62" s="79"/>
      <c r="B62" s="6" t="s">
        <v>1</v>
      </c>
      <c r="C62" s="6" t="s">
        <v>2</v>
      </c>
      <c r="D62" s="10" t="s">
        <v>3</v>
      </c>
      <c r="E62" s="6" t="s">
        <v>1</v>
      </c>
      <c r="F62" s="6" t="s">
        <v>2</v>
      </c>
      <c r="G62" s="10" t="s">
        <v>3</v>
      </c>
      <c r="H62" s="6" t="s">
        <v>1</v>
      </c>
      <c r="I62" s="6" t="s">
        <v>2</v>
      </c>
      <c r="J62" s="10" t="s">
        <v>3</v>
      </c>
      <c r="K62" s="6" t="s">
        <v>1</v>
      </c>
      <c r="L62" s="6" t="s">
        <v>2</v>
      </c>
      <c r="M62" s="10" t="s">
        <v>3</v>
      </c>
      <c r="N62" s="6" t="s">
        <v>1</v>
      </c>
      <c r="O62" s="6" t="s">
        <v>2</v>
      </c>
      <c r="P62" s="10" t="s">
        <v>3</v>
      </c>
    </row>
    <row r="63" spans="1:16" ht="12.75">
      <c r="A63" s="7"/>
      <c r="B63" s="8"/>
      <c r="C63" s="8"/>
      <c r="D63" s="11"/>
      <c r="E63" s="8"/>
      <c r="F63" s="8"/>
      <c r="G63" s="11"/>
      <c r="H63" s="8"/>
      <c r="I63" s="8"/>
      <c r="J63" s="11"/>
      <c r="K63" s="8"/>
      <c r="L63" s="8"/>
      <c r="M63" s="11"/>
      <c r="N63" s="8"/>
      <c r="O63" s="8"/>
      <c r="P63" s="11"/>
    </row>
    <row r="64" spans="1:40" ht="18" customHeight="1">
      <c r="A64" s="6">
        <v>4170</v>
      </c>
      <c r="B64" s="69">
        <f>E64+H64+K64+N64+B73+E73+H73+K73+N73+B83+E83</f>
        <v>500</v>
      </c>
      <c r="C64" s="69">
        <f>F64+I64+L64+O64+C73+F73+I73+L73+O73+C83+F83</f>
        <v>0</v>
      </c>
      <c r="D64" s="69">
        <f>C64/B64%</f>
        <v>0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AN64" s="6">
        <v>4170</v>
      </c>
    </row>
    <row r="65" spans="1:40" ht="18" customHeight="1">
      <c r="A65" s="6">
        <v>4440</v>
      </c>
      <c r="B65" s="69">
        <f>E65+H65+K65+N65+B74+E74+H74+K74+N74+B84+E84</f>
        <v>45113</v>
      </c>
      <c r="C65" s="69">
        <f>F65+I65+L65+O65+C74+F74+I74+L74+O74+C84+F84</f>
        <v>33831</v>
      </c>
      <c r="D65" s="69">
        <f>C65/B65%</f>
        <v>74.99168754017688</v>
      </c>
      <c r="E65" s="14">
        <v>993</v>
      </c>
      <c r="F65" s="14">
        <v>744</v>
      </c>
      <c r="G65" s="14">
        <f>F65/E65%</f>
        <v>74.92447129909365</v>
      </c>
      <c r="H65" s="14">
        <v>1193</v>
      </c>
      <c r="I65" s="14">
        <v>895</v>
      </c>
      <c r="J65" s="14">
        <f>I65/H65%</f>
        <v>75.02095557418274</v>
      </c>
      <c r="K65" s="14">
        <v>3179</v>
      </c>
      <c r="L65" s="14">
        <v>2383</v>
      </c>
      <c r="M65" s="14">
        <f>L65/K65%</f>
        <v>74.96067945894936</v>
      </c>
      <c r="N65" s="14">
        <v>200</v>
      </c>
      <c r="O65" s="14">
        <v>150</v>
      </c>
      <c r="P65" s="14">
        <f>O65/N65%</f>
        <v>75</v>
      </c>
      <c r="AN65" s="6">
        <v>4440</v>
      </c>
    </row>
    <row r="66" spans="1:16" ht="21" customHeight="1">
      <c r="A66" s="6" t="s">
        <v>15</v>
      </c>
      <c r="B66" s="69">
        <f>SUM(B64:B65)</f>
        <v>45613</v>
      </c>
      <c r="C66" s="69">
        <f>SUM(C64:C65)</f>
        <v>33831</v>
      </c>
      <c r="D66" s="69">
        <f>C66/B66%</f>
        <v>74.16964461885865</v>
      </c>
      <c r="E66" s="13">
        <f>SUM(E64:E65)</f>
        <v>993</v>
      </c>
      <c r="F66" s="13">
        <f>SUM(F64:F65)</f>
        <v>744</v>
      </c>
      <c r="G66" s="13">
        <f>F66/E66%</f>
        <v>74.92447129909365</v>
      </c>
      <c r="H66" s="13">
        <f>SUM(H64:H65)</f>
        <v>1193</v>
      </c>
      <c r="I66" s="13">
        <f>SUM(I64:I65)</f>
        <v>895</v>
      </c>
      <c r="J66" s="13">
        <f>I66/H66%</f>
        <v>75.02095557418274</v>
      </c>
      <c r="K66" s="13">
        <f>SUM(K64:K65)</f>
        <v>3179</v>
      </c>
      <c r="L66" s="13">
        <f>SUM(L64:L65)</f>
        <v>2383</v>
      </c>
      <c r="M66" s="13">
        <f>L66/K66%</f>
        <v>74.96067945894936</v>
      </c>
      <c r="N66" s="13">
        <f>SUM(N64:N65)</f>
        <v>200</v>
      </c>
      <c r="O66" s="13">
        <f>SUM(O64:O65)</f>
        <v>150</v>
      </c>
      <c r="P66" s="13">
        <f>O66/N66%</f>
        <v>75</v>
      </c>
    </row>
    <row r="70" spans="1:16" ht="15">
      <c r="A70" s="79" t="s">
        <v>0</v>
      </c>
      <c r="B70" s="86" t="s">
        <v>9</v>
      </c>
      <c r="C70" s="86"/>
      <c r="D70" s="86"/>
      <c r="E70" s="86" t="s">
        <v>10</v>
      </c>
      <c r="F70" s="86"/>
      <c r="G70" s="86"/>
      <c r="H70" s="86" t="s">
        <v>16</v>
      </c>
      <c r="I70" s="86"/>
      <c r="J70" s="86"/>
      <c r="K70" s="86" t="s">
        <v>17</v>
      </c>
      <c r="L70" s="86"/>
      <c r="M70" s="86"/>
      <c r="N70" s="86" t="s">
        <v>18</v>
      </c>
      <c r="O70" s="86"/>
      <c r="P70" s="86"/>
    </row>
    <row r="71" spans="1:16" ht="12.75">
      <c r="A71" s="79"/>
      <c r="B71" s="6" t="s">
        <v>1</v>
      </c>
      <c r="C71" s="6" t="s">
        <v>2</v>
      </c>
      <c r="D71" s="10" t="s">
        <v>3</v>
      </c>
      <c r="E71" s="6" t="s">
        <v>1</v>
      </c>
      <c r="F71" s="6" t="s">
        <v>2</v>
      </c>
      <c r="G71" s="10" t="s">
        <v>3</v>
      </c>
      <c r="H71" s="6" t="s">
        <v>1</v>
      </c>
      <c r="I71" s="6" t="s">
        <v>2</v>
      </c>
      <c r="J71" s="10" t="s">
        <v>3</v>
      </c>
      <c r="K71" s="6" t="s">
        <v>1</v>
      </c>
      <c r="L71" s="6" t="s">
        <v>2</v>
      </c>
      <c r="M71" s="10" t="s">
        <v>3</v>
      </c>
      <c r="N71" s="6" t="s">
        <v>1</v>
      </c>
      <c r="O71" s="6" t="s">
        <v>2</v>
      </c>
      <c r="P71" s="10" t="s">
        <v>3</v>
      </c>
    </row>
    <row r="72" spans="1:16" ht="12.75">
      <c r="A72" s="8"/>
      <c r="B72" s="8"/>
      <c r="C72" s="8"/>
      <c r="D72" s="11"/>
      <c r="E72" s="8"/>
      <c r="F72" s="8"/>
      <c r="G72" s="11"/>
      <c r="H72" s="8"/>
      <c r="I72" s="8"/>
      <c r="J72" s="11"/>
      <c r="K72" s="8"/>
      <c r="L72" s="8"/>
      <c r="M72" s="11"/>
      <c r="N72" s="8"/>
      <c r="O72" s="8"/>
      <c r="P72" s="11"/>
    </row>
    <row r="73" spans="1:16" ht="19.5" customHeight="1">
      <c r="A73" s="6">
        <v>4170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</row>
    <row r="74" spans="1:16" ht="19.5" customHeight="1">
      <c r="A74" s="6">
        <v>4440</v>
      </c>
      <c r="B74" s="14">
        <v>4172</v>
      </c>
      <c r="C74" s="14">
        <v>3129</v>
      </c>
      <c r="D74" s="14">
        <f>C74/B74%</f>
        <v>75</v>
      </c>
      <c r="E74" s="14">
        <v>0</v>
      </c>
      <c r="F74" s="14">
        <v>0</v>
      </c>
      <c r="G74" s="14">
        <v>0</v>
      </c>
      <c r="H74" s="14">
        <v>1393</v>
      </c>
      <c r="I74" s="14">
        <v>1044</v>
      </c>
      <c r="J74" s="14">
        <f>I74/H74%</f>
        <v>74.94615936826992</v>
      </c>
      <c r="K74" s="14">
        <v>4172</v>
      </c>
      <c r="L74" s="14">
        <v>3128</v>
      </c>
      <c r="M74" s="14">
        <f>L74/K74%</f>
        <v>74.97603068072867</v>
      </c>
      <c r="N74" s="14">
        <v>27825</v>
      </c>
      <c r="O74" s="14">
        <v>20868</v>
      </c>
      <c r="P74" s="14">
        <f>O74/N74%</f>
        <v>74.99730458221025</v>
      </c>
    </row>
    <row r="75" spans="1:16" ht="19.5" customHeight="1">
      <c r="A75" s="6" t="s">
        <v>15</v>
      </c>
      <c r="B75" s="13">
        <f>SUM(B73:B74)</f>
        <v>4172</v>
      </c>
      <c r="C75" s="13">
        <f>SUM(C73:C74)</f>
        <v>3129</v>
      </c>
      <c r="D75" s="13">
        <f>C75/B75%</f>
        <v>75</v>
      </c>
      <c r="E75" s="13">
        <f>SUM(E73:E74)</f>
        <v>0</v>
      </c>
      <c r="F75" s="13">
        <f>SUM(F73:F74)</f>
        <v>0</v>
      </c>
      <c r="G75" s="13">
        <v>0</v>
      </c>
      <c r="H75" s="13">
        <f>SUM(H73:H74)</f>
        <v>1393</v>
      </c>
      <c r="I75" s="13">
        <f>SUM(I73:I74)</f>
        <v>1044</v>
      </c>
      <c r="J75" s="13">
        <f>I75/H75%</f>
        <v>74.94615936826992</v>
      </c>
      <c r="K75" s="13">
        <f>SUM(K73:K74)</f>
        <v>4172</v>
      </c>
      <c r="L75" s="13">
        <f>SUM(L73:L74)</f>
        <v>3128</v>
      </c>
      <c r="M75" s="14">
        <f>L75/K75%</f>
        <v>74.97603068072867</v>
      </c>
      <c r="N75" s="13">
        <f>SUM(N73:N74)</f>
        <v>27825</v>
      </c>
      <c r="O75" s="13">
        <f>SUM(O73:O74)</f>
        <v>20868</v>
      </c>
      <c r="P75" s="13">
        <f>O75/N75%</f>
        <v>74.99730458221025</v>
      </c>
    </row>
    <row r="80" spans="1:7" ht="15">
      <c r="A80" s="79" t="s">
        <v>0</v>
      </c>
      <c r="B80" s="86" t="s">
        <v>28</v>
      </c>
      <c r="C80" s="86"/>
      <c r="D80" s="86"/>
      <c r="E80" s="86" t="s">
        <v>22</v>
      </c>
      <c r="F80" s="86"/>
      <c r="G80" s="86"/>
    </row>
    <row r="81" spans="1:7" ht="12.75">
      <c r="A81" s="79"/>
      <c r="B81" s="6" t="s">
        <v>1</v>
      </c>
      <c r="C81" s="6" t="s">
        <v>2</v>
      </c>
      <c r="D81" s="10" t="s">
        <v>3</v>
      </c>
      <c r="E81" s="6" t="s">
        <v>1</v>
      </c>
      <c r="F81" s="6" t="s">
        <v>2</v>
      </c>
      <c r="G81" s="10" t="s">
        <v>3</v>
      </c>
    </row>
    <row r="82" spans="1:7" ht="12.75">
      <c r="A82" s="8"/>
      <c r="B82" s="14"/>
      <c r="C82" s="14"/>
      <c r="D82" s="14"/>
      <c r="E82" s="14"/>
      <c r="F82" s="14"/>
      <c r="G82" s="14"/>
    </row>
    <row r="83" spans="1:7" ht="19.5" customHeight="1">
      <c r="A83" s="6">
        <v>4170</v>
      </c>
      <c r="B83" s="14">
        <v>0</v>
      </c>
      <c r="C83" s="14">
        <v>0</v>
      </c>
      <c r="D83" s="14">
        <v>0</v>
      </c>
      <c r="E83" s="14">
        <v>500</v>
      </c>
      <c r="F83" s="14">
        <v>0</v>
      </c>
      <c r="G83" s="14">
        <f>F83/E83%</f>
        <v>0</v>
      </c>
    </row>
    <row r="84" spans="1:7" ht="19.5" customHeight="1">
      <c r="A84" s="6">
        <v>4440</v>
      </c>
      <c r="B84" s="14">
        <v>1986</v>
      </c>
      <c r="C84" s="14">
        <v>1490</v>
      </c>
      <c r="D84" s="14">
        <f>C84/B84%</f>
        <v>75.02517623363545</v>
      </c>
      <c r="E84" s="14">
        <v>0</v>
      </c>
      <c r="F84" s="14">
        <v>0</v>
      </c>
      <c r="G84" s="14">
        <v>0</v>
      </c>
    </row>
    <row r="85" spans="1:7" ht="21" customHeight="1">
      <c r="A85" s="6" t="s">
        <v>15</v>
      </c>
      <c r="B85" s="13">
        <f>B84+B83</f>
        <v>1986</v>
      </c>
      <c r="C85" s="13">
        <f>C84+C83</f>
        <v>1490</v>
      </c>
      <c r="D85" s="13">
        <f>C85/B85%</f>
        <v>75.02517623363545</v>
      </c>
      <c r="E85" s="13">
        <f>E84+E83</f>
        <v>500</v>
      </c>
      <c r="F85" s="13">
        <f>F84+F83</f>
        <v>0</v>
      </c>
      <c r="G85" s="13">
        <f>F85/E85%</f>
        <v>0</v>
      </c>
    </row>
  </sheetData>
  <sheetProtection/>
  <mergeCells count="37">
    <mergeCell ref="AH59:AK59"/>
    <mergeCell ref="A37:A38"/>
    <mergeCell ref="A80:A81"/>
    <mergeCell ref="B80:D80"/>
    <mergeCell ref="E80:G80"/>
    <mergeCell ref="B37:D37"/>
    <mergeCell ref="E37:G37"/>
    <mergeCell ref="N70:P70"/>
    <mergeCell ref="E70:G70"/>
    <mergeCell ref="H70:J70"/>
    <mergeCell ref="E21:G21"/>
    <mergeCell ref="H21:J21"/>
    <mergeCell ref="B70:D70"/>
    <mergeCell ref="B21:D21"/>
    <mergeCell ref="A61:A62"/>
    <mergeCell ref="B61:D61"/>
    <mergeCell ref="E61:G61"/>
    <mergeCell ref="H61:J61"/>
    <mergeCell ref="K61:M61"/>
    <mergeCell ref="N61:P61"/>
    <mergeCell ref="AH3:AM3"/>
    <mergeCell ref="K21:M21"/>
    <mergeCell ref="N21:P21"/>
    <mergeCell ref="Q59:T59"/>
    <mergeCell ref="A70:A71"/>
    <mergeCell ref="N5:P5"/>
    <mergeCell ref="A21:A22"/>
    <mergeCell ref="Q3:W3"/>
    <mergeCell ref="AA3:AF3"/>
    <mergeCell ref="K70:M70"/>
    <mergeCell ref="H5:J5"/>
    <mergeCell ref="K5:M5"/>
    <mergeCell ref="A59:G59"/>
    <mergeCell ref="A3:G3"/>
    <mergeCell ref="A5:A6"/>
    <mergeCell ref="B5:D5"/>
    <mergeCell ref="E5:G5"/>
  </mergeCells>
  <printOptions/>
  <pageMargins left="0.8267716535433072" right="0.1968503937007874" top="0.984251968503937" bottom="0.984251968503937" header="0.5118110236220472" footer="0.5118110236220472"/>
  <pageSetup horizontalDpi="600" verticalDpi="600" orientation="landscape" paperSize="9" scale="75" r:id="rId1"/>
  <headerFooter alignWithMargins="0">
    <oddFooter xml:space="preserve">&amp;RStrona    z    </oddFooter>
  </headerFooter>
  <colBreaks count="2" manualBreakCount="2">
    <brk id="16" max="88" man="1"/>
    <brk id="32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Gminna Administracja Placówek Oświatowych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Urzad</cp:lastModifiedBy>
  <cp:lastPrinted>2011-08-30T10:58:46Z</cp:lastPrinted>
  <dcterms:created xsi:type="dcterms:W3CDTF">2009-03-02T08:56:22Z</dcterms:created>
  <dcterms:modified xsi:type="dcterms:W3CDTF">2011-08-30T11:05:35Z</dcterms:modified>
  <cp:category/>
  <cp:version/>
  <cp:contentType/>
  <cp:contentStatus/>
</cp:coreProperties>
</file>