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'Arkusz1'!$A$1:$I$91</definedName>
    <definedName name="_xlnm.Print_Titles" localSheetId="0">'Arkusz1'!$4:$5</definedName>
  </definedNames>
  <calcPr fullCalcOnLoad="1"/>
</workbook>
</file>

<file path=xl/comments1.xml><?xml version="1.0" encoding="utf-8"?>
<comments xmlns="http://schemas.openxmlformats.org/spreadsheetml/2006/main">
  <authors>
    <author>ZB</author>
  </authors>
  <commentList>
    <comment ref="A4" authorId="0">
      <text>
        <r>
          <rPr>
            <b/>
            <sz val="8"/>
            <color indexed="8"/>
            <rFont val="Times New Roman"/>
            <family val="1"/>
          </rPr>
          <t xml:space="preserve">Rzecznik:
</t>
        </r>
      </text>
    </comment>
  </commentList>
</comments>
</file>

<file path=xl/sharedStrings.xml><?xml version="1.0" encoding="utf-8"?>
<sst xmlns="http://schemas.openxmlformats.org/spreadsheetml/2006/main" count="389" uniqueCount="128">
  <si>
    <t>Lp.</t>
  </si>
  <si>
    <t>Dz.</t>
  </si>
  <si>
    <t>Rozdz.</t>
  </si>
  <si>
    <t>Nazwa zadania</t>
  </si>
  <si>
    <t>I</t>
  </si>
  <si>
    <t>010</t>
  </si>
  <si>
    <t>ROLNICTWO I ŁOWIECTWO</t>
  </si>
  <si>
    <t>a)</t>
  </si>
  <si>
    <t>1.</t>
  </si>
  <si>
    <t>01010</t>
  </si>
  <si>
    <t>Budowa sieci wodociągowej z przyłaczami na terenie gminy Myszyniec - zadanie 1 (etap I-III), zadanie 2 (etap I-IV)</t>
  </si>
  <si>
    <t>2.</t>
  </si>
  <si>
    <t>Budowa sieci wodociągowej z przyłaczami na terenie gminy Myszyniec - zadanie 3 (etap I-III)</t>
  </si>
  <si>
    <t>3.</t>
  </si>
  <si>
    <t>II</t>
  </si>
  <si>
    <t>TRANSPORT I ŁĄCZNOŚĆ</t>
  </si>
  <si>
    <t>d)</t>
  </si>
  <si>
    <t>600</t>
  </si>
  <si>
    <t>60016</t>
  </si>
  <si>
    <t>4.</t>
  </si>
  <si>
    <t>5.</t>
  </si>
  <si>
    <t>6.</t>
  </si>
  <si>
    <t>7.</t>
  </si>
  <si>
    <t>8.</t>
  </si>
  <si>
    <t>9.</t>
  </si>
  <si>
    <t>10.</t>
  </si>
  <si>
    <t>11.</t>
  </si>
  <si>
    <t>60053</t>
  </si>
  <si>
    <t>Budowa szerokopasmowej sieci światłowodowej z przyłaczami na terenie gminy Myszyniec - zadanie 1 (etap I-III), zadanie 2 (etap I-IV)</t>
  </si>
  <si>
    <t>12.</t>
  </si>
  <si>
    <t>Budowa szerokopasmowej sieci światłowodowej z przyłaczami na terenie gminy Myszyniec - zadanie 3 (etap I-III)</t>
  </si>
  <si>
    <t>III</t>
  </si>
  <si>
    <t>GOSPODARKA MIESZKANIOWA</t>
  </si>
  <si>
    <t>700</t>
  </si>
  <si>
    <t>70005</t>
  </si>
  <si>
    <t>Zakup gruntów</t>
  </si>
  <si>
    <t>IV</t>
  </si>
  <si>
    <t>750</t>
  </si>
  <si>
    <t>ADMINISTRACJA PUBLICZNA</t>
  </si>
  <si>
    <t>Zakupy inwestycyjne</t>
  </si>
  <si>
    <t>V</t>
  </si>
  <si>
    <t>b)</t>
  </si>
  <si>
    <t>OŚWIATA I  WYCHOWANIE</t>
  </si>
  <si>
    <t>VII</t>
  </si>
  <si>
    <t>GOSPOD.KOMUNALNA I OCHRONA ŚRODOWISKA</t>
  </si>
  <si>
    <t>90001</t>
  </si>
  <si>
    <t>Rozbudowa oczyszczalni ścieków komunalnych w Myszyńcu</t>
  </si>
  <si>
    <t>Budowa kanalizacji sanitarnej z przyłaczami w m. Myszyniec Stary, części m. Myszyniec -Koryta i Wolkowe (zlewnia I-V) oraz budowa kolektora sanitarnego wraz z przebudową przepompowni i rozbiórką oczyszczalni ścieków "BIOBLOK" MUa50 w Myszyńcu</t>
  </si>
  <si>
    <t>Rozbudowa sieci kanalizacji sanitarnej z przyłączami w m. Myszyniec - zadanie I-II</t>
  </si>
  <si>
    <t>90002</t>
  </si>
  <si>
    <t>Modernizacja składowiska odpadów komunalnych w Myszyńcu</t>
  </si>
  <si>
    <t>Stacja segregacji odpadów komunalnych miasta Ostrołęki i gmin powiatu ostrołęckiego</t>
  </si>
  <si>
    <t>90005</t>
  </si>
  <si>
    <t>Termomodernizacja budynku i kotlowni Publicznej Szkoły Podstawowej w Olszynach</t>
  </si>
  <si>
    <t>Termomodernizacja budynku i kotlowni Zakładu Gospodarki Komunalnej i Mieszkaniowej w Myszyńcu</t>
  </si>
  <si>
    <t>90095</t>
  </si>
  <si>
    <t>Dostosowanie targowiska do obecnie obowiązujących wymogów</t>
  </si>
  <si>
    <t>a</t>
  </si>
  <si>
    <t>Przebudowa sieci wodociągowo-kanalizacyjnej w ul. M. Konopnickiej w Myszyńcu</t>
  </si>
  <si>
    <t>13.</t>
  </si>
  <si>
    <t>VIII</t>
  </si>
  <si>
    <t>921</t>
  </si>
  <si>
    <t>92109</t>
  </si>
  <si>
    <t>Przebudowa budynku MOKSiR wraz ze zmianą sposobu użytkowania poddasza</t>
  </si>
  <si>
    <t>Budowa Regionalnego Centrum Kultury w Myszyńcu</t>
  </si>
  <si>
    <t>Budowa kompleksu sportowo-rekreacyjnego „Kurpiowska Kraina” nad zbiornikiem wodnym „Wykrot” i rzeką Rozogą na terenie gminy Myszyniec</t>
  </si>
  <si>
    <t>IX</t>
  </si>
  <si>
    <t>Budowa boiska sportowego do gier zespołowych i urządzenie placu zabaw w m. Myszyniec Stary</t>
  </si>
  <si>
    <t>OGÓŁEM:</t>
  </si>
  <si>
    <t>Rozbudowa sieci wodociągowej z przyłączami w m. Myszyniec Stary, Wykrot i Wolkowe</t>
  </si>
  <si>
    <t>150</t>
  </si>
  <si>
    <t>15011</t>
  </si>
  <si>
    <t>Udział Gminy Myszyniec w projekcie "Przyspieszenie wzrostu konkurencyjności województwa mazowieckiego, przez budowanie społeczeństwa informacyjnego i gospodarki opartej na wiedzy poprzez stworzenie zintegrowanych baz wiedzy o Mazowszu"</t>
  </si>
  <si>
    <t>Rewaloryzacja centrum Myszyńca - urzadzenie placów: płk. Rynarzewskiego i ks. kard. Wyszyńskiego wraz z odnowieniem chodników przy ul.gen.Bema, Zawiszy Czarnego i Przemysłowej</t>
  </si>
  <si>
    <t>Remont drogi gminnej Zawodzie-Wolkowe II (250803W i 250818W)</t>
  </si>
  <si>
    <t>c)</t>
  </si>
  <si>
    <t>75023</t>
  </si>
  <si>
    <t>75095</t>
  </si>
  <si>
    <t>Udział Gminy Myszyniec w projekcie "Rozwój elektronicznej administracji w samorządach województwa mazowieckiego wspomagającej niwelowanie dwudzielności potencjału województwa</t>
  </si>
  <si>
    <t>Budowa  przydomowych  oczyszczalni ścieków na terenie gm. Myszyniec - etap II</t>
  </si>
  <si>
    <t>14.</t>
  </si>
  <si>
    <t xml:space="preserve"> Usuwanie i unieszkodliwianie wyrobów zawierających azbest z terenu gminy Myszyniec – etap I</t>
  </si>
  <si>
    <t>KULTURA FIZYCZNA  I SPORT</t>
  </si>
  <si>
    <t xml:space="preserve">aktualizacja kosztorysów </t>
  </si>
  <si>
    <t>Przebudowa ze zmianą sposobu użytkowania części poddasza w budynku Urzędu Miejskiego w Myszyńcu na pomieszczenia biurowe</t>
  </si>
  <si>
    <t xml:space="preserve"> Rozbudowa sieci kanalizacyjnej z przyłączami w m. Myszyniec - zadanie-III</t>
  </si>
  <si>
    <t>PRZETWÓRSTWO PRZEMYSŁOWE</t>
  </si>
  <si>
    <t>REALIZACJA ZAKRESU FINANSOWO - RZECZOWEGO INWESTYCJI w I półroczu 2011 roku</t>
  </si>
  <si>
    <t>Planowane środki 2011r.                     /w złotych/                    a/ własne                  b/ kredyty i pożyczki             c/ dot.i śr.z inn.źr.           d/ środki z UE</t>
  </si>
  <si>
    <t>Poniesione wydatki w 2011r.                  a/ własne                  b/ kredyty i pożyczki             c/ dot.i śr.z inn.źr.           d/ środki z UE</t>
  </si>
  <si>
    <t>Opis zakresu rzeczowego wykonanego w I półroczu 2011 r.</t>
  </si>
  <si>
    <t>Wykonanie dokumentacji na przebudowę drogi gminnej - fundusz sołecki</t>
  </si>
  <si>
    <t>Rozbudowa drogi gminnej Zdunek-Wydmusy (przez ulicę)</t>
  </si>
  <si>
    <t>Remont drogi transportu rolniczego w miejscowości Olszyny</t>
  </si>
  <si>
    <t>Zagospodarowanie przestrzeni publicznej przy stadionie sportowym i Regionalnym Centrum Kultury Kurpiowskiej w Myszyńcu</t>
  </si>
  <si>
    <t>60095</t>
  </si>
  <si>
    <t>Postawienie wiaty przystankowej w m. Charcibałda - fundusz sołecki</t>
  </si>
  <si>
    <t>70095</t>
  </si>
  <si>
    <t>Zakup działki pod budowę boiska w m. Wykrot - fundusz sołecki</t>
  </si>
  <si>
    <t>TURYSTYKA</t>
  </si>
  <si>
    <t>720</t>
  </si>
  <si>
    <t>72095</t>
  </si>
  <si>
    <t>INFORMATYKA</t>
  </si>
  <si>
    <t>BEZPIECZEŃSTWO PUBLICZNE I OCHRONA PRZECIWPOŻAROWA</t>
  </si>
  <si>
    <t>Zakup lekkiego samochodu operacyjno-technicznego dl aOSP Myszyniec</t>
  </si>
  <si>
    <t>Zakup samochodu ratownictwa chemiczno-ekologicznego z wyposażeniem dla KM PSP w Ostrołęce</t>
  </si>
  <si>
    <t>Budowa i urządzenie szkolnego placu zabaw przy Zespole Szkół w Myszyńcu - ul. Dzieci Polskich</t>
  </si>
  <si>
    <t>Budowa i urządzenie szkolnego placu zabaw przy Zespole Szkół w Wolkowych</t>
  </si>
  <si>
    <t>Budowa i urządzenie szkolnego placu zabaw przy Zespole Szkół w Wykrocie</t>
  </si>
  <si>
    <t>15.</t>
  </si>
  <si>
    <t>Budowa  przydomowych  oczyszczalni ścieków na terenie gm. Myszyniec - etap III</t>
  </si>
  <si>
    <t>Wykorzystanie energii odnawialnej poprzez zastosowanie instalacji solarnych i pomp ciepła, celem poprawy środowiska naturalnego gminy Myszyniec</t>
  </si>
  <si>
    <t>Wyposażenie budynku Regionalnego Centrum Kultury Kurpiowskiej w Myszyńcu</t>
  </si>
  <si>
    <t>Realizacja inwestycji planowana na II półrocze 2011 roku</t>
  </si>
  <si>
    <t>Roboty budowlane. Inwestycja zakończona w kwietniu 2011 r.</t>
  </si>
  <si>
    <t>Przekazano środki na realizację projektu.</t>
  </si>
  <si>
    <t>X</t>
  </si>
  <si>
    <t>XI</t>
  </si>
  <si>
    <t>XII</t>
  </si>
  <si>
    <t>Zakup map do celów projektowych oraz projekt techniczny.</t>
  </si>
  <si>
    <t>Zakup map do celów projektowych i wypis z rejestru gruntów.</t>
  </si>
  <si>
    <r>
      <t>Zaku</t>
    </r>
    <r>
      <rPr>
        <sz val="10"/>
        <rFont val="Arial CE"/>
        <family val="0"/>
      </rPr>
      <t>p</t>
    </r>
    <r>
      <rPr>
        <sz val="10"/>
        <rFont val="Arial CE"/>
        <family val="2"/>
      </rPr>
      <t xml:space="preserve"> map do celów projektowych, roboty budowlane.</t>
    </r>
  </si>
  <si>
    <t>Zakup map do celów projektowych.</t>
  </si>
  <si>
    <t>Budowa  przydomowych  oczyszczalni ścieków na terenie gm. Myszyniec - etap I</t>
  </si>
  <si>
    <t>Roboty budowlane, nadzór inwestorski.</t>
  </si>
  <si>
    <t>Uzgodnienie dokumentacji projektowej.</t>
  </si>
  <si>
    <t>KULTURA I OCHRONA DZIEDZICTWA NARODOWEGO</t>
  </si>
  <si>
    <t>Dziennik budowy. Realizacja inwestycji planowana na II półrocze 2011 roku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</si>
</sst>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6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 CE"/>
      <family val="2"/>
    </font>
    <font>
      <b/>
      <sz val="8"/>
      <color indexed="8"/>
      <name val="Times New Roman"/>
      <family val="1"/>
    </font>
    <font>
      <sz val="9"/>
      <name val="Arial CE"/>
      <family val="2"/>
    </font>
    <font>
      <sz val="9"/>
      <name val="Arial"/>
      <family val="2"/>
    </font>
    <font>
      <sz val="9"/>
      <color indexed="8"/>
      <name val="Arial"/>
      <family val="2"/>
    </font>
    <font>
      <sz val="8"/>
      <name val="Arial CE"/>
      <family val="2"/>
    </font>
    <font>
      <b/>
      <sz val="8"/>
      <name val="Arial CE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3" borderId="0" applyNumberFormat="0" applyBorder="0" applyAlignment="0" applyProtection="0"/>
  </cellStyleXfs>
  <cellXfs count="23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24" borderId="10" xfId="0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left" vertical="center" wrapText="1"/>
    </xf>
    <xf numFmtId="0" fontId="0" fillId="24" borderId="10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10" xfId="0" applyFont="1" applyBorder="1" applyAlignment="1">
      <alignment horizontal="center"/>
    </xf>
    <xf numFmtId="0" fontId="19" fillId="20" borderId="10" xfId="0" applyFont="1" applyFill="1" applyBorder="1" applyAlignment="1">
      <alignment horizontal="center" vertical="center" wrapText="1"/>
    </xf>
    <xf numFmtId="49" fontId="19" fillId="20" borderId="10" xfId="0" applyNumberFormat="1" applyFont="1" applyFill="1" applyBorder="1" applyAlignment="1">
      <alignment horizontal="center" vertical="center" wrapText="1"/>
    </xf>
    <xf numFmtId="0" fontId="19" fillId="20" borderId="10" xfId="0" applyFont="1" applyFill="1" applyBorder="1" applyAlignment="1">
      <alignment vertical="center" wrapText="1"/>
    </xf>
    <xf numFmtId="4" fontId="19" fillId="20" borderId="10" xfId="0" applyNumberFormat="1" applyFont="1" applyFill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vertical="center" wrapText="1"/>
    </xf>
    <xf numFmtId="4" fontId="0" fillId="0" borderId="10" xfId="0" applyNumberFormat="1" applyFont="1" applyBorder="1" applyAlignment="1">
      <alignment horizontal="center" vertical="top" wrapText="1"/>
    </xf>
    <xf numFmtId="4" fontId="0" fillId="0" borderId="10" xfId="0" applyNumberFormat="1" applyFont="1" applyBorder="1" applyAlignment="1">
      <alignment vertical="top" wrapText="1"/>
    </xf>
    <xf numFmtId="3" fontId="0" fillId="0" borderId="10" xfId="0" applyNumberFormat="1" applyFont="1" applyBorder="1" applyAlignment="1">
      <alignment vertical="top" wrapText="1"/>
    </xf>
    <xf numFmtId="0" fontId="19" fillId="20" borderId="13" xfId="0" applyFont="1" applyFill="1" applyBorder="1" applyAlignment="1">
      <alignment vertical="center" wrapText="1"/>
    </xf>
    <xf numFmtId="4" fontId="19" fillId="20" borderId="13" xfId="0" applyNumberFormat="1" applyFont="1" applyFill="1" applyBorder="1" applyAlignment="1">
      <alignment vertical="center" wrapText="1"/>
    </xf>
    <xf numFmtId="4" fontId="19" fillId="20" borderId="14" xfId="0" applyNumberFormat="1" applyFont="1" applyFill="1" applyBorder="1" applyAlignment="1">
      <alignment vertical="center" wrapText="1"/>
    </xf>
    <xf numFmtId="0" fontId="0" fillId="0" borderId="13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/>
    </xf>
    <xf numFmtId="4" fontId="0" fillId="0" borderId="13" xfId="0" applyNumberFormat="1" applyFont="1" applyBorder="1" applyAlignment="1">
      <alignment vertical="top" wrapText="1"/>
    </xf>
    <xf numFmtId="0" fontId="0" fillId="0" borderId="15" xfId="0" applyFont="1" applyFill="1" applyBorder="1" applyAlignment="1">
      <alignment vertical="center" wrapText="1"/>
    </xf>
    <xf numFmtId="4" fontId="0" fillId="0" borderId="13" xfId="0" applyNumberFormat="1" applyFont="1" applyBorder="1" applyAlignment="1">
      <alignment horizontal="center" vertical="top" wrapText="1"/>
    </xf>
    <xf numFmtId="2" fontId="0" fillId="0" borderId="13" xfId="0" applyNumberFormat="1" applyFont="1" applyBorder="1" applyAlignment="1">
      <alignment horizontal="center" vertical="top" wrapText="1"/>
    </xf>
    <xf numFmtId="4" fontId="0" fillId="0" borderId="14" xfId="0" applyNumberFormat="1" applyFont="1" applyBorder="1" applyAlignment="1">
      <alignment vertical="top" wrapText="1"/>
    </xf>
    <xf numFmtId="0" fontId="0" fillId="0" borderId="13" xfId="0" applyFont="1" applyBorder="1" applyAlignment="1">
      <alignment vertical="center" wrapText="1"/>
    </xf>
    <xf numFmtId="0" fontId="0" fillId="0" borderId="0" xfId="0" applyAlignment="1">
      <alignment vertical="top"/>
    </xf>
    <xf numFmtId="4" fontId="19" fillId="20" borderId="13" xfId="0" applyNumberFormat="1" applyFont="1" applyFill="1" applyBorder="1" applyAlignment="1">
      <alignment vertical="top" wrapText="1"/>
    </xf>
    <xf numFmtId="4" fontId="19" fillId="20" borderId="14" xfId="0" applyNumberFormat="1" applyFont="1" applyFill="1" applyBorder="1" applyAlignment="1">
      <alignment vertical="top" wrapText="1"/>
    </xf>
    <xf numFmtId="4" fontId="0" fillId="0" borderId="11" xfId="0" applyNumberFormat="1" applyFont="1" applyBorder="1" applyAlignment="1">
      <alignment vertical="top" wrapText="1"/>
    </xf>
    <xf numFmtId="4" fontId="0" fillId="24" borderId="10" xfId="0" applyNumberFormat="1" applyFont="1" applyFill="1" applyBorder="1" applyAlignment="1">
      <alignment horizontal="center" vertical="top" wrapText="1"/>
    </xf>
    <xf numFmtId="4" fontId="0" fillId="24" borderId="10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center" wrapText="1"/>
    </xf>
    <xf numFmtId="4" fontId="0" fillId="0" borderId="0" xfId="0" applyNumberFormat="1" applyFont="1" applyBorder="1" applyAlignment="1">
      <alignment horizontal="center" vertical="center" wrapText="1"/>
    </xf>
    <xf numFmtId="4" fontId="0" fillId="0" borderId="0" xfId="0" applyNumberFormat="1" applyFont="1" applyBorder="1" applyAlignment="1">
      <alignment horizontal="right" vertical="center" wrapText="1"/>
    </xf>
    <xf numFmtId="4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center" vertical="center" wrapText="1"/>
    </xf>
    <xf numFmtId="4" fontId="24" fillId="0" borderId="16" xfId="0" applyNumberFormat="1" applyFont="1" applyBorder="1" applyAlignment="1">
      <alignment horizontal="left" vertical="center" wrapText="1"/>
    </xf>
    <xf numFmtId="0" fontId="24" fillId="0" borderId="0" xfId="0" applyFont="1" applyAlignment="1">
      <alignment horizontal="left" vertical="center" wrapText="1"/>
    </xf>
    <xf numFmtId="0" fontId="24" fillId="0" borderId="0" xfId="0" applyFont="1" applyAlignment="1">
      <alignment horizontal="center" vertical="center" wrapText="1"/>
    </xf>
    <xf numFmtId="4" fontId="24" fillId="0" borderId="0" xfId="0" applyNumberFormat="1" applyFont="1" applyAlignment="1">
      <alignment horizontal="left" vertical="center" wrapText="1"/>
    </xf>
    <xf numFmtId="0" fontId="24" fillId="0" borderId="0" xfId="0" applyFont="1" applyAlignment="1">
      <alignment vertical="center" wrapText="1"/>
    </xf>
    <xf numFmtId="4" fontId="24" fillId="0" borderId="0" xfId="0" applyNumberFormat="1" applyFont="1" applyAlignment="1">
      <alignment vertical="center" wrapText="1"/>
    </xf>
    <xf numFmtId="0" fontId="24" fillId="0" borderId="0" xfId="0" applyFont="1" applyAlignment="1">
      <alignment horizontal="center"/>
    </xf>
    <xf numFmtId="0" fontId="24" fillId="0" borderId="0" xfId="0" applyFont="1" applyAlignment="1">
      <alignment/>
    </xf>
    <xf numFmtId="4" fontId="24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0" fillId="25" borderId="10" xfId="0" applyNumberFormat="1" applyFill="1" applyBorder="1" applyAlignment="1">
      <alignment horizontal="right" vertical="top" wrapText="1"/>
    </xf>
    <xf numFmtId="4" fontId="0" fillId="25" borderId="10" xfId="0" applyNumberFormat="1" applyFont="1" applyFill="1" applyBorder="1" applyAlignment="1">
      <alignment vertical="top" wrapText="1"/>
    </xf>
    <xf numFmtId="0" fontId="0" fillId="25" borderId="17" xfId="0" applyFill="1" applyBorder="1" applyAlignment="1">
      <alignment vertical="top" wrapText="1"/>
    </xf>
    <xf numFmtId="4" fontId="24" fillId="25" borderId="0" xfId="0" applyNumberFormat="1" applyFont="1" applyFill="1" applyAlignment="1">
      <alignment horizontal="left" vertical="center" wrapText="1"/>
    </xf>
    <xf numFmtId="0" fontId="24" fillId="25" borderId="0" xfId="0" applyFont="1" applyFill="1" applyAlignment="1">
      <alignment vertical="center" wrapText="1"/>
    </xf>
    <xf numFmtId="4" fontId="24" fillId="25" borderId="0" xfId="0" applyNumberFormat="1" applyFont="1" applyFill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24" borderId="10" xfId="0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49" fontId="0" fillId="0" borderId="11" xfId="0" applyNumberFormat="1" applyBorder="1" applyAlignment="1">
      <alignment horizontal="center" vertical="center"/>
    </xf>
    <xf numFmtId="0" fontId="22" fillId="0" borderId="17" xfId="0" applyFont="1" applyBorder="1" applyAlignment="1">
      <alignment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5" xfId="0" applyFill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22" fillId="0" borderId="17" xfId="0" applyFont="1" applyFill="1" applyBorder="1" applyAlignment="1">
      <alignment vertical="center" wrapText="1"/>
    </xf>
    <xf numFmtId="4" fontId="0" fillId="0" borderId="13" xfId="0" applyNumberFormat="1" applyBorder="1" applyAlignment="1">
      <alignment horizontal="center" vertical="top" wrapText="1"/>
    </xf>
    <xf numFmtId="4" fontId="0" fillId="0" borderId="13" xfId="0" applyNumberFormat="1" applyBorder="1" applyAlignment="1">
      <alignment vertical="top" wrapText="1"/>
    </xf>
    <xf numFmtId="4" fontId="0" fillId="0" borderId="18" xfId="0" applyNumberFormat="1" applyFont="1" applyBorder="1" applyAlignment="1">
      <alignment vertical="top" wrapText="1"/>
    </xf>
    <xf numFmtId="4" fontId="0" fillId="0" borderId="18" xfId="0" applyNumberFormat="1" applyBorder="1" applyAlignment="1">
      <alignment vertical="top" wrapText="1"/>
    </xf>
    <xf numFmtId="4" fontId="0" fillId="0" borderId="14" xfId="0" applyNumberFormat="1" applyBorder="1" applyAlignment="1">
      <alignment horizontal="center" vertical="top" wrapText="1"/>
    </xf>
    <xf numFmtId="4" fontId="0" fillId="0" borderId="14" xfId="0" applyNumberFormat="1" applyBorder="1" applyAlignment="1">
      <alignment vertical="top" wrapText="1"/>
    </xf>
    <xf numFmtId="2" fontId="0" fillId="0" borderId="14" xfId="0" applyNumberFormat="1" applyBorder="1" applyAlignment="1">
      <alignment horizontal="center" vertical="top" wrapText="1"/>
    </xf>
    <xf numFmtId="4" fontId="0" fillId="0" borderId="19" xfId="0" applyNumberFormat="1" applyBorder="1" applyAlignment="1">
      <alignment vertical="top" wrapText="1"/>
    </xf>
    <xf numFmtId="49" fontId="0" fillId="0" borderId="13" xfId="0" applyNumberFormat="1" applyBorder="1" applyAlignment="1">
      <alignment horizontal="center" vertical="center"/>
    </xf>
    <xf numFmtId="0" fontId="19" fillId="20" borderId="20" xfId="0" applyFont="1" applyFill="1" applyBorder="1" applyAlignment="1">
      <alignment vertical="center" wrapText="1"/>
    </xf>
    <xf numFmtId="49" fontId="22" fillId="0" borderId="17" xfId="0" applyNumberFormat="1" applyFont="1" applyFill="1" applyBorder="1" applyAlignment="1">
      <alignment horizontal="center" vertical="center"/>
    </xf>
    <xf numFmtId="49" fontId="22" fillId="0" borderId="17" xfId="0" applyNumberFormat="1" applyFont="1" applyFill="1" applyBorder="1" applyAlignment="1">
      <alignment horizontal="left" vertical="center" wrapText="1" readingOrder="1"/>
    </xf>
    <xf numFmtId="4" fontId="0" fillId="0" borderId="17" xfId="0" applyNumberFormat="1" applyFont="1" applyBorder="1" applyAlignment="1">
      <alignment vertical="top" wrapText="1"/>
    </xf>
    <xf numFmtId="49" fontId="22" fillId="0" borderId="17" xfId="0" applyNumberFormat="1" applyFont="1" applyBorder="1" applyAlignment="1">
      <alignment horizontal="center" vertical="center"/>
    </xf>
    <xf numFmtId="0" fontId="0" fillId="24" borderId="17" xfId="0" applyFont="1" applyFill="1" applyBorder="1" applyAlignment="1">
      <alignment horizontal="center" vertical="center" wrapText="1"/>
    </xf>
    <xf numFmtId="0" fontId="0" fillId="24" borderId="21" xfId="0" applyFont="1" applyFill="1" applyBorder="1" applyAlignment="1">
      <alignment horizontal="center" vertical="center" wrapText="1"/>
    </xf>
    <xf numFmtId="49" fontId="22" fillId="0" borderId="21" xfId="0" applyNumberFormat="1" applyFont="1" applyBorder="1" applyAlignment="1">
      <alignment horizontal="center" vertical="center"/>
    </xf>
    <xf numFmtId="4" fontId="0" fillId="0" borderId="22" xfId="0" applyNumberFormat="1" applyFont="1" applyBorder="1" applyAlignment="1">
      <alignment vertical="top" wrapText="1"/>
    </xf>
    <xf numFmtId="4" fontId="0" fillId="0" borderId="21" xfId="0" applyNumberFormat="1" applyFont="1" applyBorder="1" applyAlignment="1">
      <alignment vertical="top" wrapText="1"/>
    </xf>
    <xf numFmtId="4" fontId="0" fillId="0" borderId="21" xfId="0" applyNumberFormat="1" applyBorder="1" applyAlignment="1">
      <alignment vertical="top" wrapText="1"/>
    </xf>
    <xf numFmtId="4" fontId="0" fillId="0" borderId="22" xfId="0" applyNumberFormat="1" applyBorder="1" applyAlignment="1">
      <alignment vertical="top" wrapText="1"/>
    </xf>
    <xf numFmtId="4" fontId="0" fillId="0" borderId="17" xfId="0" applyNumberFormat="1" applyBorder="1" applyAlignment="1">
      <alignment vertical="top" wrapText="1"/>
    </xf>
    <xf numFmtId="0" fontId="22" fillId="0" borderId="17" xfId="0" applyFont="1" applyBorder="1" applyAlignment="1">
      <alignment horizontal="left" vertical="center" wrapText="1"/>
    </xf>
    <xf numFmtId="4" fontId="0" fillId="0" borderId="11" xfId="0" applyNumberFormat="1" applyBorder="1" applyAlignment="1">
      <alignment vertical="top" wrapText="1"/>
    </xf>
    <xf numFmtId="4" fontId="0" fillId="24" borderId="11" xfId="0" applyNumberFormat="1" applyFont="1" applyFill="1" applyBorder="1" applyAlignment="1">
      <alignment vertical="top" wrapText="1"/>
    </xf>
    <xf numFmtId="4" fontId="0" fillId="24" borderId="13" xfId="0" applyNumberFormat="1" applyFont="1" applyFill="1" applyBorder="1" applyAlignment="1">
      <alignment vertical="top" wrapText="1"/>
    </xf>
    <xf numFmtId="4" fontId="0" fillId="24" borderId="11" xfId="0" applyNumberFormat="1" applyFill="1" applyBorder="1" applyAlignment="1">
      <alignment vertical="top" wrapText="1"/>
    </xf>
    <xf numFmtId="0" fontId="0" fillId="0" borderId="0" xfId="0" applyBorder="1" applyAlignment="1">
      <alignment horizontal="left" vertical="center" wrapText="1"/>
    </xf>
    <xf numFmtId="0" fontId="22" fillId="0" borderId="21" xfId="0" applyFont="1" applyBorder="1" applyAlignment="1">
      <alignment vertical="center" wrapText="1"/>
    </xf>
    <xf numFmtId="0" fontId="0" fillId="0" borderId="0" xfId="0" applyBorder="1" applyAlignment="1">
      <alignment/>
    </xf>
    <xf numFmtId="4" fontId="0" fillId="25" borderId="15" xfId="0" applyNumberFormat="1" applyFill="1" applyBorder="1" applyAlignment="1">
      <alignment horizontal="right" vertical="top" wrapText="1"/>
    </xf>
    <xf numFmtId="4" fontId="0" fillId="25" borderId="23" xfId="0" applyNumberFormat="1" applyFont="1" applyFill="1" applyBorder="1" applyAlignment="1">
      <alignment vertical="top" wrapText="1"/>
    </xf>
    <xf numFmtId="4" fontId="0" fillId="25" borderId="24" xfId="0" applyNumberFormat="1" applyFont="1" applyFill="1" applyBorder="1" applyAlignment="1">
      <alignment vertical="top" wrapText="1"/>
    </xf>
    <xf numFmtId="4" fontId="0" fillId="25" borderId="25" xfId="0" applyNumberFormat="1" applyFont="1" applyFill="1" applyBorder="1" applyAlignment="1">
      <alignment vertical="top" wrapText="1"/>
    </xf>
    <xf numFmtId="4" fontId="0" fillId="25" borderId="26" xfId="0" applyNumberFormat="1" applyFont="1" applyFill="1" applyBorder="1" applyAlignment="1">
      <alignment vertical="top" wrapText="1"/>
    </xf>
    <xf numFmtId="4" fontId="0" fillId="25" borderId="12" xfId="0" applyNumberFormat="1" applyFont="1" applyFill="1" applyBorder="1" applyAlignment="1">
      <alignment horizontal="right" vertical="top" wrapText="1"/>
    </xf>
    <xf numFmtId="4" fontId="0" fillId="25" borderId="19" xfId="0" applyNumberFormat="1" applyFont="1" applyFill="1" applyBorder="1" applyAlignment="1">
      <alignment vertical="top" wrapText="1"/>
    </xf>
    <xf numFmtId="4" fontId="0" fillId="25" borderId="15" xfId="0" applyNumberFormat="1" applyFont="1" applyFill="1" applyBorder="1" applyAlignment="1">
      <alignment vertical="top" wrapText="1"/>
    </xf>
    <xf numFmtId="4" fontId="0" fillId="25" borderId="24" xfId="0" applyNumberFormat="1" applyFont="1" applyFill="1" applyBorder="1" applyAlignment="1">
      <alignment horizontal="right" vertical="top" wrapText="1"/>
    </xf>
    <xf numFmtId="4" fontId="0" fillId="25" borderId="18" xfId="0" applyNumberFormat="1" applyFont="1" applyFill="1" applyBorder="1" applyAlignment="1">
      <alignment vertical="top" wrapText="1"/>
    </xf>
    <xf numFmtId="4" fontId="19" fillId="20" borderId="19" xfId="0" applyNumberFormat="1" applyFont="1" applyFill="1" applyBorder="1" applyAlignment="1">
      <alignment vertical="top" wrapText="1"/>
    </xf>
    <xf numFmtId="4" fontId="0" fillId="24" borderId="15" xfId="0" applyNumberFormat="1" applyFont="1" applyFill="1" applyBorder="1" applyAlignment="1">
      <alignment vertical="top" wrapText="1"/>
    </xf>
    <xf numFmtId="4" fontId="0" fillId="25" borderId="23" xfId="0" applyNumberFormat="1" applyFont="1" applyFill="1" applyBorder="1" applyAlignment="1">
      <alignment vertical="top" wrapText="1"/>
    </xf>
    <xf numFmtId="4" fontId="0" fillId="25" borderId="24" xfId="0" applyNumberFormat="1" applyFont="1" applyFill="1" applyBorder="1" applyAlignment="1">
      <alignment vertical="top" wrapText="1"/>
    </xf>
    <xf numFmtId="4" fontId="0" fillId="25" borderId="26" xfId="0" applyNumberFormat="1" applyFont="1" applyFill="1" applyBorder="1" applyAlignment="1">
      <alignment vertical="top" wrapText="1"/>
    </xf>
    <xf numFmtId="4" fontId="0" fillId="25" borderId="27" xfId="0" applyNumberFormat="1" applyFont="1" applyFill="1" applyBorder="1" applyAlignment="1">
      <alignment vertical="top" wrapText="1"/>
    </xf>
    <xf numFmtId="4" fontId="0" fillId="25" borderId="12" xfId="0" applyNumberFormat="1" applyFont="1" applyFill="1" applyBorder="1" applyAlignment="1">
      <alignment vertical="top" wrapText="1"/>
    </xf>
    <xf numFmtId="4" fontId="0" fillId="25" borderId="28" xfId="0" applyNumberFormat="1" applyFont="1" applyFill="1" applyBorder="1" applyAlignment="1">
      <alignment vertical="top" wrapText="1"/>
    </xf>
    <xf numFmtId="0" fontId="0" fillId="25" borderId="17" xfId="0" applyFill="1" applyBorder="1" applyAlignment="1">
      <alignment horizontal="left" vertical="top" wrapText="1"/>
    </xf>
    <xf numFmtId="0" fontId="19" fillId="20" borderId="17" xfId="0" applyFont="1" applyFill="1" applyBorder="1" applyAlignment="1">
      <alignment vertical="center" wrapText="1"/>
    </xf>
    <xf numFmtId="0" fontId="0" fillId="20" borderId="17" xfId="0" applyFont="1" applyFill="1" applyBorder="1" applyAlignment="1">
      <alignment vertical="top" wrapText="1"/>
    </xf>
    <xf numFmtId="4" fontId="0" fillId="0" borderId="29" xfId="0" applyNumberFormat="1" applyBorder="1" applyAlignment="1">
      <alignment horizontal="center" vertical="top" wrapText="1"/>
    </xf>
    <xf numFmtId="4" fontId="0" fillId="0" borderId="29" xfId="0" applyNumberFormat="1" applyFont="1" applyBorder="1" applyAlignment="1">
      <alignment vertical="top" wrapText="1"/>
    </xf>
    <xf numFmtId="4" fontId="0" fillId="0" borderId="30" xfId="0" applyNumberFormat="1" applyBorder="1" applyAlignment="1">
      <alignment vertical="top" wrapText="1"/>
    </xf>
    <xf numFmtId="0" fontId="0" fillId="0" borderId="14" xfId="0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/>
    </xf>
    <xf numFmtId="0" fontId="22" fillId="0" borderId="26" xfId="0" applyFont="1" applyBorder="1" applyAlignment="1">
      <alignment vertical="center" wrapText="1"/>
    </xf>
    <xf numFmtId="4" fontId="0" fillId="0" borderId="19" xfId="0" applyNumberFormat="1" applyFont="1" applyBorder="1" applyAlignment="1">
      <alignment vertical="top" wrapText="1"/>
    </xf>
    <xf numFmtId="0" fontId="0" fillId="0" borderId="31" xfId="0" applyBorder="1" applyAlignment="1">
      <alignment horizontal="center" vertical="center" wrapText="1"/>
    </xf>
    <xf numFmtId="49" fontId="0" fillId="0" borderId="31" xfId="0" applyNumberFormat="1" applyBorder="1" applyAlignment="1">
      <alignment horizontal="center" vertical="center"/>
    </xf>
    <xf numFmtId="2" fontId="0" fillId="0" borderId="31" xfId="0" applyNumberFormat="1" applyBorder="1" applyAlignment="1">
      <alignment horizontal="center" vertical="top" wrapText="1"/>
    </xf>
    <xf numFmtId="4" fontId="0" fillId="0" borderId="31" xfId="0" applyNumberFormat="1" applyFont="1" applyBorder="1" applyAlignment="1">
      <alignment vertical="top" wrapText="1"/>
    </xf>
    <xf numFmtId="4" fontId="0" fillId="0" borderId="31" xfId="0" applyNumberFormat="1" applyBorder="1" applyAlignment="1">
      <alignment vertical="top" wrapText="1"/>
    </xf>
    <xf numFmtId="4" fontId="0" fillId="0" borderId="32" xfId="0" applyNumberFormat="1" applyFont="1" applyBorder="1" applyAlignment="1">
      <alignment vertical="top" wrapText="1"/>
    </xf>
    <xf numFmtId="0" fontId="0" fillId="24" borderId="14" xfId="0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24" borderId="13" xfId="0" applyFill="1" applyBorder="1" applyAlignment="1">
      <alignment horizontal="center" vertical="center" wrapText="1"/>
    </xf>
    <xf numFmtId="0" fontId="19" fillId="20" borderId="13" xfId="0" applyFont="1" applyFill="1" applyBorder="1" applyAlignment="1">
      <alignment horizontal="center" vertical="center" wrapText="1"/>
    </xf>
    <xf numFmtId="4" fontId="0" fillId="25" borderId="21" xfId="0" applyNumberFormat="1" applyFont="1" applyFill="1" applyBorder="1" applyAlignment="1">
      <alignment vertical="top" wrapText="1"/>
    </xf>
    <xf numFmtId="0" fontId="22" fillId="0" borderId="33" xfId="0" applyFont="1" applyBorder="1" applyAlignment="1">
      <alignment vertical="center" wrapText="1"/>
    </xf>
    <xf numFmtId="4" fontId="0" fillId="25" borderId="17" xfId="0" applyNumberFormat="1" applyFont="1" applyFill="1" applyBorder="1" applyAlignment="1">
      <alignment vertical="top" wrapText="1"/>
    </xf>
    <xf numFmtId="4" fontId="0" fillId="25" borderId="34" xfId="0" applyNumberFormat="1" applyFont="1" applyFill="1" applyBorder="1" applyAlignment="1">
      <alignment vertical="top" wrapText="1"/>
    </xf>
    <xf numFmtId="4" fontId="0" fillId="25" borderId="35" xfId="0" applyNumberFormat="1" applyFont="1" applyFill="1" applyBorder="1" applyAlignment="1">
      <alignment vertical="top" wrapText="1"/>
    </xf>
    <xf numFmtId="49" fontId="0" fillId="0" borderId="10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top" wrapText="1"/>
    </xf>
    <xf numFmtId="4" fontId="0" fillId="0" borderId="10" xfId="0" applyNumberFormat="1" applyBorder="1" applyAlignment="1">
      <alignment vertical="top" wrapText="1"/>
    </xf>
    <xf numFmtId="0" fontId="22" fillId="0" borderId="15" xfId="0" applyFont="1" applyBorder="1" applyAlignment="1">
      <alignment vertical="center" wrapText="1"/>
    </xf>
    <xf numFmtId="4" fontId="0" fillId="25" borderId="0" xfId="0" applyNumberFormat="1" applyFont="1" applyFill="1" applyBorder="1" applyAlignment="1">
      <alignment horizontal="right" vertical="top" wrapText="1"/>
    </xf>
    <xf numFmtId="4" fontId="0" fillId="0" borderId="34" xfId="0" applyNumberFormat="1" applyFont="1" applyBorder="1" applyAlignment="1">
      <alignment vertical="top" wrapText="1"/>
    </xf>
    <xf numFmtId="4" fontId="19" fillId="20" borderId="36" xfId="0" applyNumberFormat="1" applyFont="1" applyFill="1" applyBorder="1" applyAlignment="1">
      <alignment vertical="top" wrapText="1"/>
    </xf>
    <xf numFmtId="0" fontId="0" fillId="24" borderId="31" xfId="0" applyFill="1" applyBorder="1" applyAlignment="1">
      <alignment horizontal="center" vertical="center" wrapText="1"/>
    </xf>
    <xf numFmtId="0" fontId="0" fillId="24" borderId="14" xfId="0" applyFill="1" applyBorder="1" applyAlignment="1">
      <alignment horizontal="center" vertical="center" wrapText="1"/>
    </xf>
    <xf numFmtId="4" fontId="0" fillId="25" borderId="21" xfId="0" applyNumberFormat="1" applyFont="1" applyFill="1" applyBorder="1" applyAlignment="1">
      <alignment vertical="top" wrapText="1"/>
    </xf>
    <xf numFmtId="0" fontId="0" fillId="24" borderId="21" xfId="0" applyFont="1" applyFill="1" applyBorder="1" applyAlignment="1">
      <alignment vertical="center" wrapText="1"/>
    </xf>
    <xf numFmtId="4" fontId="0" fillId="0" borderId="37" xfId="0" applyNumberFormat="1" applyFont="1" applyBorder="1" applyAlignment="1">
      <alignment vertical="top" wrapText="1"/>
    </xf>
    <xf numFmtId="4" fontId="0" fillId="25" borderId="25" xfId="0" applyNumberFormat="1" applyFont="1" applyFill="1" applyBorder="1" applyAlignment="1">
      <alignment vertical="top" wrapText="1"/>
    </xf>
    <xf numFmtId="4" fontId="0" fillId="0" borderId="37" xfId="0" applyNumberFormat="1" applyBorder="1" applyAlignment="1">
      <alignment vertical="top" wrapText="1"/>
    </xf>
    <xf numFmtId="0" fontId="0" fillId="24" borderId="17" xfId="0" applyFill="1" applyBorder="1" applyAlignment="1">
      <alignment horizontal="center" vertical="center" wrapText="1"/>
    </xf>
    <xf numFmtId="49" fontId="22" fillId="0" borderId="37" xfId="0" applyNumberFormat="1" applyFont="1" applyFill="1" applyBorder="1" applyAlignment="1">
      <alignment horizontal="center" vertical="center"/>
    </xf>
    <xf numFmtId="49" fontId="22" fillId="0" borderId="37" xfId="0" applyNumberFormat="1" applyFont="1" applyFill="1" applyBorder="1" applyAlignment="1">
      <alignment horizontal="left" vertical="center" wrapText="1" readingOrder="1"/>
    </xf>
    <xf numFmtId="49" fontId="22" fillId="0" borderId="10" xfId="0" applyNumberFormat="1" applyFont="1" applyFill="1" applyBorder="1" applyAlignment="1">
      <alignment horizontal="left" vertical="center" wrapText="1" readingOrder="1"/>
    </xf>
    <xf numFmtId="0" fontId="0" fillId="0" borderId="29" xfId="0" applyFont="1" applyBorder="1" applyAlignment="1">
      <alignment horizontal="center" vertical="center"/>
    </xf>
    <xf numFmtId="0" fontId="22" fillId="0" borderId="31" xfId="0" applyFont="1" applyBorder="1" applyAlignment="1">
      <alignment vertical="center" wrapText="1"/>
    </xf>
    <xf numFmtId="4" fontId="0" fillId="0" borderId="29" xfId="0" applyNumberFormat="1" applyBorder="1" applyAlignment="1">
      <alignment vertical="top" wrapText="1"/>
    </xf>
    <xf numFmtId="4" fontId="0" fillId="25" borderId="30" xfId="0" applyNumberFormat="1" applyFont="1" applyFill="1" applyBorder="1" applyAlignment="1">
      <alignment vertical="top" wrapText="1"/>
    </xf>
    <xf numFmtId="0" fontId="19" fillId="20" borderId="18" xfId="0" applyFont="1" applyFill="1" applyBorder="1" applyAlignment="1">
      <alignment vertical="center" wrapText="1"/>
    </xf>
    <xf numFmtId="4" fontId="0" fillId="0" borderId="11" xfId="0" applyNumberFormat="1" applyFont="1" applyBorder="1" applyAlignment="1">
      <alignment horizontal="center" vertical="top" wrapText="1"/>
    </xf>
    <xf numFmtId="4" fontId="0" fillId="25" borderId="12" xfId="0" applyNumberFormat="1" applyFont="1" applyFill="1" applyBorder="1" applyAlignment="1">
      <alignment vertical="top" wrapText="1"/>
    </xf>
    <xf numFmtId="4" fontId="19" fillId="20" borderId="17" xfId="0" applyNumberFormat="1" applyFont="1" applyFill="1" applyBorder="1" applyAlignment="1">
      <alignment vertical="top" wrapText="1"/>
    </xf>
    <xf numFmtId="0" fontId="0" fillId="24" borderId="38" xfId="0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20" borderId="13" xfId="0" applyFont="1" applyFill="1" applyBorder="1" applyAlignment="1">
      <alignment horizontal="center" vertical="center" wrapText="1"/>
    </xf>
    <xf numFmtId="0" fontId="19" fillId="20" borderId="13" xfId="0" applyFont="1" applyFill="1" applyBorder="1" applyAlignment="1">
      <alignment vertical="center" wrapText="1"/>
    </xf>
    <xf numFmtId="0" fontId="0" fillId="20" borderId="17" xfId="0" applyFont="1" applyFill="1" applyBorder="1" applyAlignment="1">
      <alignment vertical="center" wrapText="1"/>
    </xf>
    <xf numFmtId="0" fontId="0" fillId="24" borderId="13" xfId="0" applyFill="1" applyBorder="1" applyAlignment="1">
      <alignment horizontal="center" vertical="center" wrapText="1"/>
    </xf>
    <xf numFmtId="0" fontId="0" fillId="24" borderId="11" xfId="0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2" fillId="0" borderId="13" xfId="0" applyFont="1" applyBorder="1" applyAlignment="1">
      <alignment horizontal="left" vertical="center" wrapText="1"/>
    </xf>
    <xf numFmtId="0" fontId="22" fillId="0" borderId="11" xfId="0" applyFont="1" applyBorder="1" applyAlignment="1">
      <alignment horizontal="left" vertical="center" wrapText="1"/>
    </xf>
    <xf numFmtId="0" fontId="0" fillId="25" borderId="17" xfId="0" applyFill="1" applyBorder="1" applyAlignment="1">
      <alignment horizontal="left" vertical="top" wrapText="1"/>
    </xf>
    <xf numFmtId="0" fontId="19" fillId="20" borderId="14" xfId="0" applyFont="1" applyFill="1" applyBorder="1" applyAlignment="1">
      <alignment horizontal="center" vertical="center" wrapText="1"/>
    </xf>
    <xf numFmtId="0" fontId="19" fillId="20" borderId="11" xfId="0" applyFont="1" applyFill="1" applyBorder="1" applyAlignment="1">
      <alignment horizontal="center" vertical="center" wrapText="1"/>
    </xf>
    <xf numFmtId="0" fontId="19" fillId="20" borderId="22" xfId="0" applyFont="1" applyFill="1" applyBorder="1" applyAlignment="1">
      <alignment horizontal="center" vertical="center" wrapText="1"/>
    </xf>
    <xf numFmtId="0" fontId="19" fillId="20" borderId="17" xfId="0" applyFont="1" applyFill="1" applyBorder="1" applyAlignment="1">
      <alignment horizontal="center" vertical="center" wrapText="1"/>
    </xf>
    <xf numFmtId="0" fontId="0" fillId="24" borderId="34" xfId="0" applyFill="1" applyBorder="1" applyAlignment="1">
      <alignment horizontal="center" vertical="center" wrapText="1"/>
    </xf>
    <xf numFmtId="0" fontId="0" fillId="24" borderId="35" xfId="0" applyFont="1" applyFill="1" applyBorder="1" applyAlignment="1">
      <alignment horizontal="center" vertical="center" wrapText="1"/>
    </xf>
    <xf numFmtId="0" fontId="0" fillId="24" borderId="21" xfId="0" applyFont="1" applyFill="1" applyBorder="1" applyAlignment="1">
      <alignment horizontal="center" vertical="center" wrapText="1"/>
    </xf>
    <xf numFmtId="0" fontId="0" fillId="24" borderId="37" xfId="0" applyFont="1" applyFill="1" applyBorder="1" applyAlignment="1">
      <alignment horizontal="center" vertical="center" wrapText="1"/>
    </xf>
    <xf numFmtId="0" fontId="0" fillId="25" borderId="21" xfId="0" applyFill="1" applyBorder="1" applyAlignment="1">
      <alignment horizontal="left" vertical="top" wrapText="1"/>
    </xf>
    <xf numFmtId="0" fontId="0" fillId="25" borderId="22" xfId="0" applyFill="1" applyBorder="1" applyAlignment="1">
      <alignment horizontal="left" vertical="top" wrapText="1"/>
    </xf>
    <xf numFmtId="0" fontId="0" fillId="20" borderId="17" xfId="0" applyFont="1" applyFill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49" fontId="0" fillId="0" borderId="34" xfId="0" applyNumberFormat="1" applyFont="1" applyBorder="1" applyAlignment="1">
      <alignment horizontal="center" vertical="center"/>
    </xf>
    <xf numFmtId="49" fontId="0" fillId="0" borderId="36" xfId="0" applyNumberFormat="1" applyFont="1" applyBorder="1" applyAlignment="1">
      <alignment horizontal="center" vertical="center"/>
    </xf>
    <xf numFmtId="0" fontId="22" fillId="0" borderId="39" xfId="0" applyFont="1" applyBorder="1" applyAlignment="1">
      <alignment horizontal="left" vertical="center" wrapText="1"/>
    </xf>
    <xf numFmtId="0" fontId="22" fillId="0" borderId="40" xfId="0" applyFont="1" applyBorder="1" applyAlignment="1">
      <alignment horizontal="left" vertical="center" wrapText="1"/>
    </xf>
    <xf numFmtId="49" fontId="0" fillId="0" borderId="13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49" fontId="0" fillId="0" borderId="29" xfId="0" applyNumberFormat="1" applyFont="1" applyBorder="1" applyAlignment="1">
      <alignment horizontal="center" vertical="center"/>
    </xf>
    <xf numFmtId="49" fontId="0" fillId="0" borderId="41" xfId="0" applyNumberFormat="1" applyFont="1" applyBorder="1" applyAlignment="1">
      <alignment horizontal="center" vertical="center"/>
    </xf>
    <xf numFmtId="0" fontId="22" fillId="0" borderId="42" xfId="0" applyFont="1" applyBorder="1" applyAlignment="1">
      <alignment horizontal="left" vertical="center" wrapText="1"/>
    </xf>
    <xf numFmtId="49" fontId="22" fillId="0" borderId="21" xfId="0" applyNumberFormat="1" applyFont="1" applyBorder="1" applyAlignment="1">
      <alignment horizontal="center" vertical="center"/>
    </xf>
    <xf numFmtId="49" fontId="22" fillId="0" borderId="37" xfId="0" applyNumberFormat="1" applyFont="1" applyBorder="1" applyAlignment="1">
      <alignment horizontal="center" vertical="center"/>
    </xf>
    <xf numFmtId="0" fontId="22" fillId="0" borderId="21" xfId="0" applyFont="1" applyBorder="1" applyAlignment="1">
      <alignment horizontal="left" vertical="center" wrapText="1"/>
    </xf>
    <xf numFmtId="0" fontId="22" fillId="0" borderId="37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24" borderId="36" xfId="0" applyFont="1" applyFill="1" applyBorder="1" applyAlignment="1">
      <alignment horizontal="center" vertical="center" wrapText="1"/>
    </xf>
    <xf numFmtId="0" fontId="0" fillId="24" borderId="22" xfId="0" applyFont="1" applyFill="1" applyBorder="1" applyAlignment="1">
      <alignment horizontal="center" vertical="center" wrapText="1"/>
    </xf>
    <xf numFmtId="49" fontId="22" fillId="0" borderId="22" xfId="0" applyNumberFormat="1" applyFont="1" applyBorder="1" applyAlignment="1">
      <alignment horizontal="center" vertical="center"/>
    </xf>
    <xf numFmtId="0" fontId="22" fillId="0" borderId="22" xfId="0" applyFont="1" applyBorder="1" applyAlignment="1">
      <alignment horizontal="left" vertical="center" wrapText="1"/>
    </xf>
    <xf numFmtId="0" fontId="0" fillId="25" borderId="17" xfId="0" applyFont="1" applyFill="1" applyBorder="1" applyAlignment="1">
      <alignment horizontal="left" vertical="top" wrapText="1"/>
    </xf>
    <xf numFmtId="0" fontId="0" fillId="25" borderId="17" xfId="0" applyFill="1" applyBorder="1" applyAlignment="1">
      <alignment horizontal="left" vertical="center" wrapText="1"/>
    </xf>
    <xf numFmtId="49" fontId="22" fillId="0" borderId="21" xfId="0" applyNumberFormat="1" applyFont="1" applyFill="1" applyBorder="1" applyAlignment="1">
      <alignment horizontal="center" vertical="center"/>
    </xf>
    <xf numFmtId="49" fontId="22" fillId="0" borderId="22" xfId="0" applyNumberFormat="1" applyFont="1" applyFill="1" applyBorder="1" applyAlignment="1">
      <alignment horizontal="center" vertical="center"/>
    </xf>
    <xf numFmtId="0" fontId="22" fillId="0" borderId="21" xfId="0" applyFont="1" applyFill="1" applyBorder="1" applyAlignment="1">
      <alignment horizontal="left" vertical="center" wrapText="1"/>
    </xf>
    <xf numFmtId="0" fontId="22" fillId="0" borderId="22" xfId="0" applyFont="1" applyFill="1" applyBorder="1" applyAlignment="1">
      <alignment horizontal="left" vertical="center" wrapText="1"/>
    </xf>
    <xf numFmtId="0" fontId="0" fillId="0" borderId="20" xfId="0" applyBorder="1" applyAlignment="1">
      <alignment horizontal="center" vertical="center" wrapText="1"/>
    </xf>
    <xf numFmtId="49" fontId="0" fillId="0" borderId="20" xfId="0" applyNumberFormat="1" applyFont="1" applyBorder="1" applyAlignment="1">
      <alignment horizontal="center" vertical="center"/>
    </xf>
    <xf numFmtId="49" fontId="0" fillId="0" borderId="38" xfId="0" applyNumberFormat="1" applyFont="1" applyBorder="1" applyAlignment="1">
      <alignment horizontal="center" vertical="center"/>
    </xf>
    <xf numFmtId="0" fontId="0" fillId="0" borderId="22" xfId="0" applyBorder="1" applyAlignment="1">
      <alignment horizontal="left"/>
    </xf>
    <xf numFmtId="0" fontId="23" fillId="0" borderId="13" xfId="0" applyFont="1" applyFill="1" applyBorder="1" applyAlignment="1">
      <alignment horizontal="left" vertical="top" wrapText="1"/>
    </xf>
    <xf numFmtId="0" fontId="23" fillId="0" borderId="14" xfId="0" applyFont="1" applyFill="1" applyBorder="1" applyAlignment="1">
      <alignment horizontal="left" vertical="top" wrapText="1"/>
    </xf>
    <xf numFmtId="0" fontId="19" fillId="20" borderId="20" xfId="0" applyFont="1" applyFill="1" applyBorder="1" applyAlignment="1">
      <alignment horizontal="left" vertical="center" wrapText="1"/>
    </xf>
    <xf numFmtId="0" fontId="19" fillId="20" borderId="11" xfId="0" applyFont="1" applyFill="1" applyBorder="1" applyAlignment="1">
      <alignment horizontal="left" vertical="center" wrapText="1"/>
    </xf>
    <xf numFmtId="0" fontId="0" fillId="20" borderId="21" xfId="0" applyFont="1" applyFill="1" applyBorder="1" applyAlignment="1">
      <alignment horizontal="center" vertical="top" wrapText="1"/>
    </xf>
    <xf numFmtId="0" fontId="0" fillId="20" borderId="22" xfId="0" applyFont="1" applyFill="1" applyBorder="1" applyAlignment="1">
      <alignment horizontal="center" vertical="top" wrapText="1"/>
    </xf>
    <xf numFmtId="0" fontId="19" fillId="20" borderId="13" xfId="0" applyFont="1" applyFill="1" applyBorder="1" applyAlignment="1">
      <alignment horizontal="left" vertical="center" wrapText="1"/>
    </xf>
    <xf numFmtId="0" fontId="19" fillId="20" borderId="18" xfId="0" applyFont="1" applyFill="1" applyBorder="1" applyAlignment="1">
      <alignment horizontal="center" vertical="center" wrapText="1"/>
    </xf>
    <xf numFmtId="0" fontId="19" fillId="20" borderId="19" xfId="0" applyFont="1" applyFill="1" applyBorder="1" applyAlignment="1">
      <alignment horizontal="center" vertical="center" wrapText="1"/>
    </xf>
    <xf numFmtId="0" fontId="19" fillId="20" borderId="12" xfId="0" applyFont="1" applyFill="1" applyBorder="1" applyAlignment="1">
      <alignment horizontal="center" vertical="center" wrapText="1"/>
    </xf>
    <xf numFmtId="0" fontId="19" fillId="20" borderId="43" xfId="0" applyFont="1" applyFill="1" applyBorder="1" applyAlignment="1">
      <alignment horizontal="center" vertical="center" wrapText="1"/>
    </xf>
    <xf numFmtId="0" fontId="19" fillId="20" borderId="44" xfId="0" applyFont="1" applyFill="1" applyBorder="1" applyAlignment="1">
      <alignment horizontal="center" vertical="center" wrapText="1"/>
    </xf>
    <xf numFmtId="0" fontId="19" fillId="20" borderId="45" xfId="0" applyFont="1" applyFill="1" applyBorder="1" applyAlignment="1">
      <alignment horizontal="center" vertical="center" wrapText="1"/>
    </xf>
    <xf numFmtId="0" fontId="0" fillId="20" borderId="37" xfId="0" applyFont="1" applyFill="1" applyBorder="1" applyAlignment="1">
      <alignment horizontal="center" vertical="top" wrapText="1"/>
    </xf>
    <xf numFmtId="0" fontId="0" fillId="24" borderId="36" xfId="0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7"/>
  <sheetViews>
    <sheetView tabSelected="1" view="pageBreakPreview" zoomScaleNormal="112" zoomScaleSheetLayoutView="100" zoomScalePageLayoutView="0" workbookViewId="0" topLeftCell="A1">
      <selection activeCell="D40" sqref="D40"/>
    </sheetView>
  </sheetViews>
  <sheetFormatPr defaultColWidth="9.00390625" defaultRowHeight="12.75"/>
  <cols>
    <col min="1" max="1" width="4.125" style="0" customWidth="1"/>
    <col min="2" max="2" width="4.875" style="1" customWidth="1"/>
    <col min="3" max="3" width="7.25390625" style="1" customWidth="1"/>
    <col min="4" max="4" width="37.375" style="0" customWidth="1"/>
    <col min="5" max="5" width="2.625" style="0" customWidth="1"/>
    <col min="6" max="6" width="16.00390625" style="0" customWidth="1"/>
    <col min="7" max="7" width="2.625" style="0" customWidth="1"/>
    <col min="8" max="8" width="15.75390625" style="0" customWidth="1"/>
    <col min="9" max="9" width="42.75390625" style="0" customWidth="1"/>
    <col min="10" max="10" width="11.75390625" style="0" bestFit="1" customWidth="1"/>
  </cols>
  <sheetData>
    <row r="1" ht="27.75" customHeight="1">
      <c r="I1" s="2"/>
    </row>
    <row r="2" spans="1:9" ht="69" customHeight="1">
      <c r="A2" s="168" t="s">
        <v>87</v>
      </c>
      <c r="B2" s="168"/>
      <c r="C2" s="168"/>
      <c r="D2" s="168"/>
      <c r="E2" s="168"/>
      <c r="F2" s="168"/>
      <c r="G2" s="168"/>
      <c r="H2" s="168"/>
      <c r="I2" s="168"/>
    </row>
    <row r="3" spans="1:9" ht="3.75" customHeight="1">
      <c r="A3" s="168"/>
      <c r="B3" s="168"/>
      <c r="C3" s="168"/>
      <c r="D3" s="168"/>
      <c r="E3" s="168"/>
      <c r="F3" s="168"/>
      <c r="G3" s="168"/>
      <c r="H3" s="168"/>
      <c r="I3" s="168"/>
    </row>
    <row r="4" spans="1:10" ht="117.75" customHeight="1">
      <c r="A4" s="3" t="s">
        <v>0</v>
      </c>
      <c r="B4" s="3" t="s">
        <v>1</v>
      </c>
      <c r="C4" s="3" t="s">
        <v>2</v>
      </c>
      <c r="D4" s="3" t="s">
        <v>3</v>
      </c>
      <c r="E4" s="3"/>
      <c r="F4" s="4" t="s">
        <v>88</v>
      </c>
      <c r="G4" s="5"/>
      <c r="H4" s="4" t="s">
        <v>89</v>
      </c>
      <c r="I4" s="60" t="s">
        <v>90</v>
      </c>
      <c r="J4" s="6"/>
    </row>
    <row r="5" spans="1:9" ht="12.75">
      <c r="A5" s="7">
        <v>1</v>
      </c>
      <c r="B5" s="7">
        <v>2</v>
      </c>
      <c r="C5" s="7">
        <v>3</v>
      </c>
      <c r="D5" s="7">
        <v>4</v>
      </c>
      <c r="E5" s="7"/>
      <c r="F5" s="7">
        <v>5</v>
      </c>
      <c r="G5" s="7"/>
      <c r="H5" s="7">
        <v>6</v>
      </c>
      <c r="I5" s="7">
        <v>7</v>
      </c>
    </row>
    <row r="6" spans="1:9" ht="27" customHeight="1">
      <c r="A6" s="8" t="s">
        <v>4</v>
      </c>
      <c r="B6" s="9" t="s">
        <v>5</v>
      </c>
      <c r="C6" s="8"/>
      <c r="D6" s="10" t="s">
        <v>6</v>
      </c>
      <c r="E6" s="11" t="s">
        <v>7</v>
      </c>
      <c r="F6" s="11">
        <f>SUM(F7:F9)</f>
        <v>140000</v>
      </c>
      <c r="G6" s="11" t="s">
        <v>7</v>
      </c>
      <c r="H6" s="11">
        <f>SUM(H7:H9)</f>
        <v>0</v>
      </c>
      <c r="I6" s="10"/>
    </row>
    <row r="7" spans="1:9" ht="38.25">
      <c r="A7" s="12" t="s">
        <v>8</v>
      </c>
      <c r="B7" s="13" t="s">
        <v>5</v>
      </c>
      <c r="C7" s="13" t="s">
        <v>9</v>
      </c>
      <c r="D7" s="59" t="s">
        <v>10</v>
      </c>
      <c r="E7" s="15" t="s">
        <v>7</v>
      </c>
      <c r="F7" s="16">
        <v>50000</v>
      </c>
      <c r="G7" s="17" t="s">
        <v>7</v>
      </c>
      <c r="H7" s="53">
        <v>0</v>
      </c>
      <c r="I7" s="116" t="s">
        <v>113</v>
      </c>
    </row>
    <row r="8" spans="1:9" ht="38.25">
      <c r="A8" s="12" t="s">
        <v>11</v>
      </c>
      <c r="B8" s="13" t="s">
        <v>5</v>
      </c>
      <c r="C8" s="13" t="s">
        <v>9</v>
      </c>
      <c r="D8" s="14" t="s">
        <v>12</v>
      </c>
      <c r="E8" s="15" t="s">
        <v>7</v>
      </c>
      <c r="F8" s="16">
        <v>70000</v>
      </c>
      <c r="G8" s="17" t="s">
        <v>7</v>
      </c>
      <c r="H8" s="54">
        <v>0</v>
      </c>
      <c r="I8" s="116" t="s">
        <v>113</v>
      </c>
    </row>
    <row r="9" spans="1:9" ht="54" customHeight="1">
      <c r="A9" s="12" t="s">
        <v>13</v>
      </c>
      <c r="B9" s="13" t="s">
        <v>5</v>
      </c>
      <c r="C9" s="13" t="s">
        <v>9</v>
      </c>
      <c r="D9" s="61" t="s">
        <v>69</v>
      </c>
      <c r="E9" s="15" t="s">
        <v>7</v>
      </c>
      <c r="F9" s="16">
        <v>20000</v>
      </c>
      <c r="G9" s="17" t="s">
        <v>7</v>
      </c>
      <c r="H9" s="98">
        <v>0</v>
      </c>
      <c r="I9" s="116" t="s">
        <v>113</v>
      </c>
    </row>
    <row r="10" spans="1:9" ht="31.5" customHeight="1">
      <c r="A10" s="8" t="s">
        <v>14</v>
      </c>
      <c r="B10" s="9" t="s">
        <v>70</v>
      </c>
      <c r="C10" s="8"/>
      <c r="D10" s="10" t="s">
        <v>86</v>
      </c>
      <c r="E10" s="11" t="s">
        <v>7</v>
      </c>
      <c r="F10" s="11">
        <f>SUM(F11)</f>
        <v>16770</v>
      </c>
      <c r="G10" s="11" t="s">
        <v>7</v>
      </c>
      <c r="H10" s="11">
        <f>SUM(H11)</f>
        <v>16770</v>
      </c>
      <c r="I10" s="117"/>
    </row>
    <row r="11" spans="1:9" ht="84">
      <c r="A11" s="12" t="s">
        <v>8</v>
      </c>
      <c r="B11" s="62" t="s">
        <v>70</v>
      </c>
      <c r="C11" s="62" t="s">
        <v>71</v>
      </c>
      <c r="D11" s="63" t="s">
        <v>72</v>
      </c>
      <c r="E11" s="15" t="s">
        <v>7</v>
      </c>
      <c r="F11" s="16">
        <v>16770</v>
      </c>
      <c r="G11" s="17" t="s">
        <v>7</v>
      </c>
      <c r="H11" s="98">
        <v>16770</v>
      </c>
      <c r="I11" s="116" t="s">
        <v>115</v>
      </c>
    </row>
    <row r="12" spans="1:9" ht="15.75" customHeight="1">
      <c r="A12" s="169" t="s">
        <v>31</v>
      </c>
      <c r="B12" s="169">
        <v>600</v>
      </c>
      <c r="C12" s="169"/>
      <c r="D12" s="170" t="s">
        <v>15</v>
      </c>
      <c r="E12" s="19" t="s">
        <v>7</v>
      </c>
      <c r="F12" s="19">
        <f>F15+F18+F20+F25+F26+F16+F22+F24+F27</f>
        <v>2633895</v>
      </c>
      <c r="G12" s="19" t="s">
        <v>7</v>
      </c>
      <c r="H12" s="19">
        <f>H15+H18+H20+H25+H26+H16+H22+H24+H27</f>
        <v>74823.88</v>
      </c>
      <c r="I12" s="171"/>
    </row>
    <row r="13" spans="1:10" ht="15.75" customHeight="1">
      <c r="A13" s="169"/>
      <c r="B13" s="169"/>
      <c r="C13" s="169"/>
      <c r="D13" s="170"/>
      <c r="E13" s="20" t="s">
        <v>75</v>
      </c>
      <c r="F13" s="20">
        <f>F21+F19+F17</f>
        <v>2015388</v>
      </c>
      <c r="G13" s="20" t="s">
        <v>75</v>
      </c>
      <c r="H13" s="20">
        <f>H21+H19+H17</f>
        <v>0</v>
      </c>
      <c r="I13" s="171"/>
      <c r="J13" s="52">
        <f>SUM(F12:F14)</f>
        <v>4964283</v>
      </c>
    </row>
    <row r="14" spans="1:9" ht="13.5" customHeight="1">
      <c r="A14" s="169"/>
      <c r="B14" s="169"/>
      <c r="C14" s="169"/>
      <c r="D14" s="170"/>
      <c r="E14" s="20" t="s">
        <v>16</v>
      </c>
      <c r="F14" s="20">
        <f>F23</f>
        <v>315000</v>
      </c>
      <c r="G14" s="20" t="s">
        <v>16</v>
      </c>
      <c r="H14" s="20">
        <f>H23</f>
        <v>100413.7</v>
      </c>
      <c r="I14" s="171"/>
    </row>
    <row r="15" spans="1:9" ht="25.5">
      <c r="A15" s="64" t="s">
        <v>8</v>
      </c>
      <c r="B15" s="22" t="s">
        <v>17</v>
      </c>
      <c r="C15" s="22" t="s">
        <v>18</v>
      </c>
      <c r="D15" s="65" t="s">
        <v>91</v>
      </c>
      <c r="E15" s="15" t="s">
        <v>7</v>
      </c>
      <c r="F15" s="16">
        <v>7418</v>
      </c>
      <c r="G15" s="16" t="s">
        <v>7</v>
      </c>
      <c r="H15" s="99">
        <v>0</v>
      </c>
      <c r="I15" s="116" t="s">
        <v>113</v>
      </c>
    </row>
    <row r="16" spans="1:9" ht="12.75">
      <c r="A16" s="198" t="s">
        <v>11</v>
      </c>
      <c r="B16" s="196" t="s">
        <v>17</v>
      </c>
      <c r="C16" s="192" t="s">
        <v>18</v>
      </c>
      <c r="D16" s="194" t="s">
        <v>93</v>
      </c>
      <c r="E16" s="25" t="s">
        <v>7</v>
      </c>
      <c r="F16" s="23">
        <v>60000</v>
      </c>
      <c r="G16" s="23" t="s">
        <v>7</v>
      </c>
      <c r="H16" s="100">
        <v>9188.1</v>
      </c>
      <c r="I16" s="178" t="s">
        <v>119</v>
      </c>
    </row>
    <row r="17" spans="1:9" ht="12.75">
      <c r="A17" s="199"/>
      <c r="B17" s="197"/>
      <c r="C17" s="193"/>
      <c r="D17" s="195"/>
      <c r="E17" s="72" t="s">
        <v>75</v>
      </c>
      <c r="F17" s="27">
        <v>60000</v>
      </c>
      <c r="G17" s="73" t="s">
        <v>75</v>
      </c>
      <c r="H17" s="101">
        <v>0</v>
      </c>
      <c r="I17" s="178"/>
    </row>
    <row r="18" spans="1:9" ht="12.75">
      <c r="A18" s="198" t="s">
        <v>13</v>
      </c>
      <c r="B18" s="196" t="s">
        <v>17</v>
      </c>
      <c r="C18" s="192" t="s">
        <v>18</v>
      </c>
      <c r="D18" s="203" t="s">
        <v>92</v>
      </c>
      <c r="E18" s="26" t="s">
        <v>7</v>
      </c>
      <c r="F18" s="23">
        <v>1935388</v>
      </c>
      <c r="G18" s="23" t="s">
        <v>7</v>
      </c>
      <c r="H18" s="100">
        <v>0</v>
      </c>
      <c r="I18" s="178" t="s">
        <v>113</v>
      </c>
    </row>
    <row r="19" spans="1:9" ht="12.75">
      <c r="A19" s="199"/>
      <c r="B19" s="197"/>
      <c r="C19" s="193"/>
      <c r="D19" s="195"/>
      <c r="E19" s="74" t="s">
        <v>75</v>
      </c>
      <c r="F19" s="27">
        <v>1955388</v>
      </c>
      <c r="G19" s="73" t="s">
        <v>75</v>
      </c>
      <c r="H19" s="101">
        <v>0</v>
      </c>
      <c r="I19" s="178"/>
    </row>
    <row r="20" spans="1:9" ht="16.5" customHeight="1">
      <c r="A20" s="198" t="s">
        <v>19</v>
      </c>
      <c r="B20" s="196" t="s">
        <v>17</v>
      </c>
      <c r="C20" s="192" t="s">
        <v>18</v>
      </c>
      <c r="D20" s="203" t="s">
        <v>74</v>
      </c>
      <c r="E20" s="25" t="s">
        <v>7</v>
      </c>
      <c r="F20" s="23">
        <v>26645</v>
      </c>
      <c r="G20" s="70" t="s">
        <v>7</v>
      </c>
      <c r="H20" s="100">
        <v>0</v>
      </c>
      <c r="I20" s="187" t="s">
        <v>113</v>
      </c>
    </row>
    <row r="21" spans="1:9" ht="14.25" customHeight="1">
      <c r="A21" s="200"/>
      <c r="B21" s="201"/>
      <c r="C21" s="202"/>
      <c r="D21" s="195"/>
      <c r="E21" s="119"/>
      <c r="F21" s="120"/>
      <c r="G21" s="121"/>
      <c r="H21" s="102"/>
      <c r="I21" s="188"/>
    </row>
    <row r="22" spans="1:9" ht="60" customHeight="1">
      <c r="A22" s="219" t="s">
        <v>20</v>
      </c>
      <c r="B22" s="220" t="s">
        <v>17</v>
      </c>
      <c r="C22" s="221" t="s">
        <v>18</v>
      </c>
      <c r="D22" s="203" t="s">
        <v>73</v>
      </c>
      <c r="E22" s="72" t="s">
        <v>7</v>
      </c>
      <c r="F22" s="27">
        <v>366964</v>
      </c>
      <c r="G22" s="75" t="s">
        <v>57</v>
      </c>
      <c r="H22" s="136">
        <v>64756.78</v>
      </c>
      <c r="I22" s="187" t="s">
        <v>121</v>
      </c>
    </row>
    <row r="23" spans="1:9" ht="12.75">
      <c r="A23" s="199"/>
      <c r="B23" s="197"/>
      <c r="C23" s="193"/>
      <c r="D23" s="195"/>
      <c r="E23" s="72" t="s">
        <v>16</v>
      </c>
      <c r="F23" s="27">
        <v>315000</v>
      </c>
      <c r="G23" s="75" t="s">
        <v>16</v>
      </c>
      <c r="H23" s="102">
        <v>100413.7</v>
      </c>
      <c r="I23" s="222"/>
    </row>
    <row r="24" spans="1:9" ht="36">
      <c r="A24" s="66" t="s">
        <v>21</v>
      </c>
      <c r="B24" s="22" t="s">
        <v>17</v>
      </c>
      <c r="C24" s="22" t="s">
        <v>18</v>
      </c>
      <c r="D24" s="63" t="s">
        <v>94</v>
      </c>
      <c r="E24" s="68" t="s">
        <v>7</v>
      </c>
      <c r="F24" s="23">
        <v>143480</v>
      </c>
      <c r="G24" s="71" t="s">
        <v>57</v>
      </c>
      <c r="H24" s="99">
        <v>879</v>
      </c>
      <c r="I24" s="55" t="s">
        <v>120</v>
      </c>
    </row>
    <row r="25" spans="1:9" ht="54" customHeight="1">
      <c r="A25" s="66" t="s">
        <v>22</v>
      </c>
      <c r="B25" s="22" t="s">
        <v>17</v>
      </c>
      <c r="C25" s="22" t="s">
        <v>27</v>
      </c>
      <c r="D25" s="63" t="s">
        <v>28</v>
      </c>
      <c r="E25" s="15" t="s">
        <v>7</v>
      </c>
      <c r="F25" s="16">
        <v>30000</v>
      </c>
      <c r="G25" s="16" t="s">
        <v>7</v>
      </c>
      <c r="H25" s="103">
        <v>0</v>
      </c>
      <c r="I25" s="116" t="s">
        <v>113</v>
      </c>
    </row>
    <row r="26" spans="1:10" ht="46.5" customHeight="1">
      <c r="A26" s="66" t="s">
        <v>23</v>
      </c>
      <c r="B26" s="22" t="s">
        <v>17</v>
      </c>
      <c r="C26" s="22" t="s">
        <v>27</v>
      </c>
      <c r="D26" s="63" t="s">
        <v>30</v>
      </c>
      <c r="E26" s="27" t="s">
        <v>7</v>
      </c>
      <c r="F26" s="27">
        <v>60000</v>
      </c>
      <c r="G26" s="27" t="s">
        <v>7</v>
      </c>
      <c r="H26" s="104">
        <v>0</v>
      </c>
      <c r="I26" s="116" t="s">
        <v>113</v>
      </c>
      <c r="J26" s="29"/>
    </row>
    <row r="27" spans="1:10" ht="46.5" customHeight="1">
      <c r="A27" s="64" t="s">
        <v>24</v>
      </c>
      <c r="B27" s="76" t="s">
        <v>17</v>
      </c>
      <c r="C27" s="76" t="s">
        <v>95</v>
      </c>
      <c r="D27" s="137" t="s">
        <v>96</v>
      </c>
      <c r="E27" s="89" t="s">
        <v>7</v>
      </c>
      <c r="F27" s="80">
        <v>4000</v>
      </c>
      <c r="G27" s="80"/>
      <c r="H27" s="138">
        <v>0</v>
      </c>
      <c r="I27" s="116" t="s">
        <v>113</v>
      </c>
      <c r="J27" s="29"/>
    </row>
    <row r="28" spans="1:10" ht="25.5">
      <c r="A28" s="169" t="s">
        <v>36</v>
      </c>
      <c r="B28" s="169">
        <v>630</v>
      </c>
      <c r="C28" s="169"/>
      <c r="D28" s="225" t="s">
        <v>99</v>
      </c>
      <c r="E28" s="31" t="s">
        <v>7</v>
      </c>
      <c r="F28" s="31">
        <f>F30</f>
        <v>4990477</v>
      </c>
      <c r="G28" s="31" t="s">
        <v>7</v>
      </c>
      <c r="H28" s="31">
        <f>H30</f>
        <v>0</v>
      </c>
      <c r="I28" s="227"/>
      <c r="J28" s="29"/>
    </row>
    <row r="29" spans="1:10" ht="25.5">
      <c r="A29" s="180"/>
      <c r="B29" s="180"/>
      <c r="C29" s="180"/>
      <c r="D29" s="226"/>
      <c r="E29" s="31" t="s">
        <v>16</v>
      </c>
      <c r="F29" s="31">
        <f>F31</f>
        <v>8490012</v>
      </c>
      <c r="G29" s="31" t="s">
        <v>16</v>
      </c>
      <c r="H29" s="31">
        <f>H31</f>
        <v>0</v>
      </c>
      <c r="I29" s="228"/>
      <c r="J29" s="29"/>
    </row>
    <row r="30" spans="1:9" ht="12.75">
      <c r="A30" s="198" t="s">
        <v>8</v>
      </c>
      <c r="B30" s="174">
        <v>630</v>
      </c>
      <c r="C30" s="174">
        <v>63003</v>
      </c>
      <c r="D30" s="223" t="s">
        <v>65</v>
      </c>
      <c r="E30" s="23" t="s">
        <v>7</v>
      </c>
      <c r="F30" s="23">
        <v>4990477</v>
      </c>
      <c r="G30" s="23" t="s">
        <v>57</v>
      </c>
      <c r="H30" s="139">
        <v>0</v>
      </c>
      <c r="I30" s="187" t="s">
        <v>113</v>
      </c>
    </row>
    <row r="31" spans="1:9" ht="49.5" customHeight="1">
      <c r="A31" s="191"/>
      <c r="B31" s="175"/>
      <c r="C31" s="175"/>
      <c r="D31" s="224"/>
      <c r="E31" s="73" t="s">
        <v>16</v>
      </c>
      <c r="F31" s="27">
        <v>8490012</v>
      </c>
      <c r="G31" s="73" t="s">
        <v>16</v>
      </c>
      <c r="H31" s="140"/>
      <c r="I31" s="188"/>
    </row>
    <row r="32" spans="1:9" ht="15" customHeight="1">
      <c r="A32" s="135" t="s">
        <v>40</v>
      </c>
      <c r="B32" s="18">
        <v>700</v>
      </c>
      <c r="C32" s="163"/>
      <c r="D32" s="117" t="s">
        <v>32</v>
      </c>
      <c r="E32" s="166" t="s">
        <v>7</v>
      </c>
      <c r="F32" s="166">
        <f>F33+F34</f>
        <v>44953</v>
      </c>
      <c r="G32" s="166" t="s">
        <v>7</v>
      </c>
      <c r="H32" s="166">
        <f>H33+H34</f>
        <v>0</v>
      </c>
      <c r="I32" s="118"/>
    </row>
    <row r="33" spans="1:9" ht="40.5" customHeight="1">
      <c r="A33" s="12" t="s">
        <v>8</v>
      </c>
      <c r="B33" s="22" t="s">
        <v>33</v>
      </c>
      <c r="C33" s="22" t="s">
        <v>34</v>
      </c>
      <c r="D33" s="14" t="s">
        <v>35</v>
      </c>
      <c r="E33" s="164" t="s">
        <v>7</v>
      </c>
      <c r="F33" s="32">
        <v>20000</v>
      </c>
      <c r="G33" s="32" t="s">
        <v>7</v>
      </c>
      <c r="H33" s="165">
        <v>0</v>
      </c>
      <c r="I33" s="116" t="s">
        <v>113</v>
      </c>
    </row>
    <row r="34" spans="1:9" ht="40.5" customHeight="1">
      <c r="A34" s="66" t="s">
        <v>11</v>
      </c>
      <c r="B34" s="141" t="s">
        <v>33</v>
      </c>
      <c r="C34" s="141" t="s">
        <v>97</v>
      </c>
      <c r="D34" s="61" t="s">
        <v>98</v>
      </c>
      <c r="E34" s="142" t="s">
        <v>7</v>
      </c>
      <c r="F34" s="16">
        <v>24953</v>
      </c>
      <c r="G34" s="143" t="s">
        <v>7</v>
      </c>
      <c r="H34" s="105">
        <v>0</v>
      </c>
      <c r="I34" s="116" t="s">
        <v>113</v>
      </c>
    </row>
    <row r="35" spans="1:9" ht="40.5" customHeight="1">
      <c r="A35" s="8" t="s">
        <v>43</v>
      </c>
      <c r="B35" s="9" t="s">
        <v>100</v>
      </c>
      <c r="C35" s="8"/>
      <c r="D35" s="10" t="s">
        <v>102</v>
      </c>
      <c r="E35" s="11" t="s">
        <v>7</v>
      </c>
      <c r="F35" s="11">
        <f>F36</f>
        <v>4000</v>
      </c>
      <c r="G35" s="11" t="s">
        <v>7</v>
      </c>
      <c r="H35" s="11">
        <f>H36</f>
        <v>0</v>
      </c>
      <c r="I35" s="117"/>
    </row>
    <row r="36" spans="1:9" ht="40.5" customHeight="1">
      <c r="A36" s="21" t="s">
        <v>8</v>
      </c>
      <c r="B36" s="76" t="s">
        <v>100</v>
      </c>
      <c r="C36" s="76" t="s">
        <v>101</v>
      </c>
      <c r="D36" s="28" t="s">
        <v>39</v>
      </c>
      <c r="E36" s="26" t="s">
        <v>7</v>
      </c>
      <c r="F36" s="23">
        <v>4000</v>
      </c>
      <c r="G36" s="23" t="s">
        <v>7</v>
      </c>
      <c r="H36" s="70">
        <v>0</v>
      </c>
      <c r="I36" s="116" t="s">
        <v>113</v>
      </c>
    </row>
    <row r="37" spans="1:9" ht="27" customHeight="1">
      <c r="A37" s="8" t="s">
        <v>60</v>
      </c>
      <c r="B37" s="9" t="s">
        <v>37</v>
      </c>
      <c r="C37" s="8"/>
      <c r="D37" s="10" t="s">
        <v>38</v>
      </c>
      <c r="E37" s="11" t="s">
        <v>7</v>
      </c>
      <c r="F37" s="11">
        <f>F38+F39+F40</f>
        <v>240651</v>
      </c>
      <c r="G37" s="11" t="s">
        <v>7</v>
      </c>
      <c r="H37" s="11">
        <f>H38+H39+H40</f>
        <v>10230</v>
      </c>
      <c r="I37" s="117"/>
    </row>
    <row r="38" spans="1:9" ht="16.5" customHeight="1">
      <c r="A38" s="21" t="s">
        <v>8</v>
      </c>
      <c r="B38" s="76" t="s">
        <v>37</v>
      </c>
      <c r="C38" s="76" t="s">
        <v>76</v>
      </c>
      <c r="D38" s="28" t="s">
        <v>39</v>
      </c>
      <c r="E38" s="26" t="s">
        <v>7</v>
      </c>
      <c r="F38" s="23">
        <v>10000</v>
      </c>
      <c r="G38" s="23" t="s">
        <v>7</v>
      </c>
      <c r="H38" s="70"/>
      <c r="I38" s="116" t="s">
        <v>113</v>
      </c>
    </row>
    <row r="39" spans="1:9" ht="48">
      <c r="A39" s="126" t="s">
        <v>11</v>
      </c>
      <c r="B39" s="127" t="s">
        <v>37</v>
      </c>
      <c r="C39" s="127" t="s">
        <v>76</v>
      </c>
      <c r="D39" s="67" t="s">
        <v>84</v>
      </c>
      <c r="E39" s="128" t="s">
        <v>7</v>
      </c>
      <c r="F39" s="129">
        <v>220421</v>
      </c>
      <c r="G39" s="130" t="s">
        <v>57</v>
      </c>
      <c r="H39" s="131">
        <v>0</v>
      </c>
      <c r="I39" s="116" t="s">
        <v>113</v>
      </c>
    </row>
    <row r="40" spans="1:9" ht="60">
      <c r="A40" s="122" t="s">
        <v>13</v>
      </c>
      <c r="B40" s="123" t="s">
        <v>37</v>
      </c>
      <c r="C40" s="123" t="s">
        <v>77</v>
      </c>
      <c r="D40" s="124" t="s">
        <v>78</v>
      </c>
      <c r="E40" s="74" t="s">
        <v>7</v>
      </c>
      <c r="F40" s="27">
        <v>10230</v>
      </c>
      <c r="G40" s="73" t="s">
        <v>57</v>
      </c>
      <c r="H40" s="125">
        <v>10230</v>
      </c>
      <c r="I40" s="116" t="s">
        <v>115</v>
      </c>
    </row>
    <row r="41" spans="1:9" ht="25.5">
      <c r="A41" s="18" t="s">
        <v>66</v>
      </c>
      <c r="B41" s="18">
        <v>754</v>
      </c>
      <c r="C41" s="18"/>
      <c r="D41" s="77" t="s">
        <v>103</v>
      </c>
      <c r="E41" s="30" t="s">
        <v>7</v>
      </c>
      <c r="F41" s="30">
        <f>F42+F43</f>
        <v>20000</v>
      </c>
      <c r="G41" s="30" t="s">
        <v>7</v>
      </c>
      <c r="H41" s="30">
        <f>H42+H43</f>
        <v>0</v>
      </c>
      <c r="I41" s="118"/>
    </row>
    <row r="42" spans="1:9" ht="25.5">
      <c r="A42" s="21" t="s">
        <v>8</v>
      </c>
      <c r="B42" s="28">
        <v>754</v>
      </c>
      <c r="C42" s="21">
        <v>75412</v>
      </c>
      <c r="D42" s="144" t="s">
        <v>104</v>
      </c>
      <c r="E42" s="25" t="s">
        <v>7</v>
      </c>
      <c r="F42" s="23">
        <v>10000</v>
      </c>
      <c r="G42" s="23" t="s">
        <v>7</v>
      </c>
      <c r="H42" s="106">
        <v>0</v>
      </c>
      <c r="I42" s="116" t="s">
        <v>113</v>
      </c>
    </row>
    <row r="43" spans="1:9" ht="36">
      <c r="A43" s="21" t="s">
        <v>11</v>
      </c>
      <c r="B43" s="28">
        <v>754</v>
      </c>
      <c r="C43" s="21">
        <v>75412</v>
      </c>
      <c r="D43" s="144" t="s">
        <v>105</v>
      </c>
      <c r="E43" s="25" t="s">
        <v>7</v>
      </c>
      <c r="F43" s="23">
        <v>10000</v>
      </c>
      <c r="G43" s="23" t="s">
        <v>7</v>
      </c>
      <c r="H43" s="107">
        <v>0</v>
      </c>
      <c r="I43" s="116" t="s">
        <v>113</v>
      </c>
    </row>
    <row r="44" spans="1:9" ht="24" customHeight="1">
      <c r="A44" s="169" t="s">
        <v>116</v>
      </c>
      <c r="B44" s="169">
        <v>801</v>
      </c>
      <c r="C44" s="169"/>
      <c r="D44" s="229" t="s">
        <v>42</v>
      </c>
      <c r="E44" s="30" t="s">
        <v>7</v>
      </c>
      <c r="F44" s="30">
        <f>F46+F48+F50</f>
        <v>242500</v>
      </c>
      <c r="G44" s="30" t="s">
        <v>7</v>
      </c>
      <c r="H44" s="30">
        <f>H46+H48+H50</f>
        <v>1476</v>
      </c>
      <c r="I44" s="227"/>
    </row>
    <row r="45" spans="1:9" ht="24" customHeight="1">
      <c r="A45" s="180"/>
      <c r="B45" s="180"/>
      <c r="C45" s="180"/>
      <c r="D45" s="226"/>
      <c r="E45" s="31" t="s">
        <v>75</v>
      </c>
      <c r="F45" s="31">
        <f>F47+F49+F51</f>
        <v>242500</v>
      </c>
      <c r="G45" s="147" t="s">
        <v>75</v>
      </c>
      <c r="H45" s="31">
        <f>H47+H49+H51</f>
        <v>0</v>
      </c>
      <c r="I45" s="228"/>
    </row>
    <row r="46" spans="1:9" ht="36" customHeight="1">
      <c r="A46" s="190" t="s">
        <v>8</v>
      </c>
      <c r="B46" s="190">
        <v>801</v>
      </c>
      <c r="C46" s="190">
        <v>80101</v>
      </c>
      <c r="D46" s="176" t="s">
        <v>106</v>
      </c>
      <c r="E46" s="25" t="s">
        <v>7</v>
      </c>
      <c r="F46" s="23">
        <v>114800</v>
      </c>
      <c r="G46" s="146" t="s">
        <v>7</v>
      </c>
      <c r="H46" s="106">
        <v>492</v>
      </c>
      <c r="I46" s="187" t="s">
        <v>122</v>
      </c>
    </row>
    <row r="47" spans="1:9" ht="12.75">
      <c r="A47" s="191"/>
      <c r="B47" s="191"/>
      <c r="C47" s="191"/>
      <c r="D47" s="177"/>
      <c r="E47" s="72" t="s">
        <v>75</v>
      </c>
      <c r="F47" s="27">
        <v>114800</v>
      </c>
      <c r="G47" s="73" t="s">
        <v>75</v>
      </c>
      <c r="H47" s="145"/>
      <c r="I47" s="188"/>
    </row>
    <row r="48" spans="1:9" ht="25.5" customHeight="1">
      <c r="A48" s="190" t="s">
        <v>11</v>
      </c>
      <c r="B48" s="190">
        <v>801</v>
      </c>
      <c r="C48" s="190">
        <v>80101</v>
      </c>
      <c r="D48" s="176" t="s">
        <v>107</v>
      </c>
      <c r="E48" s="25" t="s">
        <v>7</v>
      </c>
      <c r="F48" s="23">
        <v>63850</v>
      </c>
      <c r="G48" s="23" t="s">
        <v>7</v>
      </c>
      <c r="H48" s="139">
        <v>492</v>
      </c>
      <c r="I48" s="187" t="s">
        <v>122</v>
      </c>
    </row>
    <row r="49" spans="1:9" ht="12.75">
      <c r="A49" s="191"/>
      <c r="B49" s="191"/>
      <c r="C49" s="191"/>
      <c r="D49" s="177"/>
      <c r="E49" s="72" t="s">
        <v>75</v>
      </c>
      <c r="F49" s="27">
        <v>63850</v>
      </c>
      <c r="G49" s="73" t="s">
        <v>75</v>
      </c>
      <c r="H49" s="104"/>
      <c r="I49" s="188"/>
    </row>
    <row r="50" spans="1:9" ht="24" customHeight="1">
      <c r="A50" s="198" t="s">
        <v>13</v>
      </c>
      <c r="B50" s="190">
        <v>801</v>
      </c>
      <c r="C50" s="190">
        <v>80101</v>
      </c>
      <c r="D50" s="176" t="s">
        <v>108</v>
      </c>
      <c r="E50" s="68" t="s">
        <v>7</v>
      </c>
      <c r="F50" s="23">
        <v>63850</v>
      </c>
      <c r="G50" s="69" t="s">
        <v>7</v>
      </c>
      <c r="H50" s="139">
        <v>492</v>
      </c>
      <c r="I50" s="187" t="s">
        <v>122</v>
      </c>
    </row>
    <row r="51" spans="1:9" ht="12.75">
      <c r="A51" s="199"/>
      <c r="B51" s="191"/>
      <c r="C51" s="208"/>
      <c r="D51" s="177"/>
      <c r="E51" s="72" t="s">
        <v>75</v>
      </c>
      <c r="F51" s="27">
        <v>63850</v>
      </c>
      <c r="G51" s="73" t="s">
        <v>75</v>
      </c>
      <c r="H51" s="104"/>
      <c r="I51" s="188"/>
    </row>
    <row r="52" spans="1:9" ht="18.75" customHeight="1">
      <c r="A52" s="169" t="s">
        <v>117</v>
      </c>
      <c r="B52" s="230">
        <v>900</v>
      </c>
      <c r="C52" s="182"/>
      <c r="D52" s="233" t="s">
        <v>44</v>
      </c>
      <c r="E52" s="30" t="s">
        <v>7</v>
      </c>
      <c r="F52" s="30">
        <f>F56+F57+F59+F60+F61+F63+F65+F67+F68+F69+F71+F73+F74+F75</f>
        <v>4184578</v>
      </c>
      <c r="G52" s="30" t="s">
        <v>7</v>
      </c>
      <c r="H52" s="30">
        <f>H56+H57+H59+H60+H61+H63+H65+H67+H68+H69+H71+H73+H74+H75</f>
        <v>973177.9099999999</v>
      </c>
      <c r="I52" s="227"/>
    </row>
    <row r="53" spans="1:10" ht="18.75" customHeight="1">
      <c r="A53" s="179"/>
      <c r="B53" s="231"/>
      <c r="C53" s="182"/>
      <c r="D53" s="234"/>
      <c r="E53" s="31" t="s">
        <v>75</v>
      </c>
      <c r="F53" s="31">
        <f>F66</f>
        <v>0</v>
      </c>
      <c r="G53" s="31" t="s">
        <v>75</v>
      </c>
      <c r="H53" s="31">
        <f>H66</f>
        <v>0</v>
      </c>
      <c r="I53" s="236"/>
      <c r="J53" s="52"/>
    </row>
    <row r="54" spans="1:10" ht="16.5" customHeight="1">
      <c r="A54" s="179"/>
      <c r="B54" s="231"/>
      <c r="C54" s="182"/>
      <c r="D54" s="234"/>
      <c r="E54" s="31" t="s">
        <v>41</v>
      </c>
      <c r="F54" s="31">
        <f>F58+F64+F70+F72</f>
        <v>883394</v>
      </c>
      <c r="G54" s="31" t="s">
        <v>41</v>
      </c>
      <c r="H54" s="31">
        <f>H58+H64+H70+H72</f>
        <v>182938</v>
      </c>
      <c r="I54" s="236"/>
      <c r="J54" s="52">
        <f>SUM(H52:H55)</f>
        <v>1931003.92</v>
      </c>
    </row>
    <row r="55" spans="1:9" ht="16.5" customHeight="1">
      <c r="A55" s="180"/>
      <c r="B55" s="232"/>
      <c r="C55" s="182"/>
      <c r="D55" s="235"/>
      <c r="E55" s="31" t="s">
        <v>16</v>
      </c>
      <c r="F55" s="31">
        <f>F62</f>
        <v>3115744</v>
      </c>
      <c r="G55" s="31" t="s">
        <v>16</v>
      </c>
      <c r="H55" s="31">
        <f>H62</f>
        <v>774888.01</v>
      </c>
      <c r="I55" s="228"/>
    </row>
    <row r="56" spans="1:9" ht="33" customHeight="1">
      <c r="A56" s="3" t="s">
        <v>8</v>
      </c>
      <c r="B56" s="3">
        <v>900</v>
      </c>
      <c r="C56" s="78" t="s">
        <v>45</v>
      </c>
      <c r="D56" s="67" t="s">
        <v>85</v>
      </c>
      <c r="E56" s="33" t="s">
        <v>7</v>
      </c>
      <c r="F56" s="34">
        <v>30000</v>
      </c>
      <c r="G56" s="34" t="s">
        <v>7</v>
      </c>
      <c r="H56" s="109">
        <v>0</v>
      </c>
      <c r="I56" s="116" t="s">
        <v>113</v>
      </c>
    </row>
    <row r="57" spans="1:9" ht="24" customHeight="1">
      <c r="A57" s="183" t="s">
        <v>11</v>
      </c>
      <c r="B57" s="185">
        <v>900</v>
      </c>
      <c r="C57" s="204" t="s">
        <v>45</v>
      </c>
      <c r="D57" s="206" t="s">
        <v>48</v>
      </c>
      <c r="E57" s="87" t="s">
        <v>7</v>
      </c>
      <c r="F57" s="86">
        <v>475000</v>
      </c>
      <c r="G57" s="87" t="s">
        <v>7</v>
      </c>
      <c r="H57" s="111">
        <v>469043.38</v>
      </c>
      <c r="I57" s="178" t="s">
        <v>114</v>
      </c>
    </row>
    <row r="58" spans="1:9" ht="12.75">
      <c r="A58" s="209"/>
      <c r="B58" s="210"/>
      <c r="C58" s="211"/>
      <c r="D58" s="212"/>
      <c r="E58" s="88" t="s">
        <v>41</v>
      </c>
      <c r="F58" s="85">
        <v>182938</v>
      </c>
      <c r="G58" s="88" t="s">
        <v>41</v>
      </c>
      <c r="H58" s="112">
        <v>182938</v>
      </c>
      <c r="I58" s="213"/>
    </row>
    <row r="59" spans="1:9" ht="25.5">
      <c r="A59" s="148" t="s">
        <v>13</v>
      </c>
      <c r="B59" s="82">
        <v>900</v>
      </c>
      <c r="C59" s="81" t="s">
        <v>45</v>
      </c>
      <c r="D59" s="63" t="s">
        <v>46</v>
      </c>
      <c r="E59" s="89" t="s">
        <v>7</v>
      </c>
      <c r="F59" s="80">
        <v>40000</v>
      </c>
      <c r="G59" s="89" t="s">
        <v>7</v>
      </c>
      <c r="H59" s="110">
        <v>0</v>
      </c>
      <c r="I59" s="116" t="s">
        <v>113</v>
      </c>
    </row>
    <row r="60" spans="1:9" ht="72" customHeight="1">
      <c r="A60" s="167" t="s">
        <v>19</v>
      </c>
      <c r="B60" s="151">
        <v>900</v>
      </c>
      <c r="C60" s="84" t="s">
        <v>45</v>
      </c>
      <c r="D60" s="96" t="s">
        <v>47</v>
      </c>
      <c r="E60" s="86" t="s">
        <v>7</v>
      </c>
      <c r="F60" s="86">
        <v>632512</v>
      </c>
      <c r="G60" s="86" t="s">
        <v>7</v>
      </c>
      <c r="H60" s="150">
        <v>0</v>
      </c>
      <c r="I60" s="116" t="s">
        <v>113</v>
      </c>
    </row>
    <row r="61" spans="1:9" ht="12.75">
      <c r="A61" s="183" t="s">
        <v>20</v>
      </c>
      <c r="B61" s="185">
        <v>900</v>
      </c>
      <c r="C61" s="204" t="s">
        <v>45</v>
      </c>
      <c r="D61" s="206" t="s">
        <v>123</v>
      </c>
      <c r="E61" s="86" t="s">
        <v>7</v>
      </c>
      <c r="F61" s="86">
        <v>1999256</v>
      </c>
      <c r="G61" s="86" t="s">
        <v>7</v>
      </c>
      <c r="H61" s="150">
        <v>495928.33</v>
      </c>
      <c r="I61" s="187" t="s">
        <v>114</v>
      </c>
    </row>
    <row r="62" spans="1:9" ht="12.75">
      <c r="A62" s="237"/>
      <c r="B62" s="210"/>
      <c r="C62" s="211"/>
      <c r="D62" s="212"/>
      <c r="E62" s="154" t="s">
        <v>16</v>
      </c>
      <c r="F62" s="152">
        <v>3115744</v>
      </c>
      <c r="G62" s="154" t="s">
        <v>16</v>
      </c>
      <c r="H62" s="153">
        <v>774888.01</v>
      </c>
      <c r="I62" s="188"/>
    </row>
    <row r="63" spans="1:9" ht="24" customHeight="1">
      <c r="A63" s="183" t="s">
        <v>21</v>
      </c>
      <c r="B63" s="185">
        <v>900</v>
      </c>
      <c r="C63" s="204" t="s">
        <v>45</v>
      </c>
      <c r="D63" s="206" t="s">
        <v>79</v>
      </c>
      <c r="E63" s="86" t="s">
        <v>7</v>
      </c>
      <c r="F63" s="86">
        <v>100879</v>
      </c>
      <c r="G63" s="86" t="s">
        <v>7</v>
      </c>
      <c r="H63" s="111">
        <v>6440</v>
      </c>
      <c r="I63" s="187" t="s">
        <v>125</v>
      </c>
    </row>
    <row r="64" spans="1:9" ht="12.75">
      <c r="A64" s="184"/>
      <c r="B64" s="186"/>
      <c r="C64" s="205"/>
      <c r="D64" s="207"/>
      <c r="E64" s="88" t="s">
        <v>41</v>
      </c>
      <c r="F64" s="85">
        <v>357752</v>
      </c>
      <c r="G64" s="88" t="s">
        <v>41</v>
      </c>
      <c r="H64" s="112"/>
      <c r="I64" s="188"/>
    </row>
    <row r="65" spans="1:9" ht="25.5">
      <c r="A65" s="155" t="s">
        <v>22</v>
      </c>
      <c r="B65" s="82">
        <v>900</v>
      </c>
      <c r="C65" s="81" t="s">
        <v>45</v>
      </c>
      <c r="D65" s="63" t="s">
        <v>110</v>
      </c>
      <c r="E65" s="89" t="s">
        <v>7</v>
      </c>
      <c r="F65" s="80">
        <v>565924</v>
      </c>
      <c r="G65" s="89" t="s">
        <v>7</v>
      </c>
      <c r="H65" s="138">
        <v>0</v>
      </c>
      <c r="I65" s="116" t="s">
        <v>113</v>
      </c>
    </row>
    <row r="66" spans="1:9" ht="36">
      <c r="A66" s="149" t="s">
        <v>23</v>
      </c>
      <c r="B66" s="132">
        <v>900</v>
      </c>
      <c r="C66" s="156" t="s">
        <v>49</v>
      </c>
      <c r="D66" s="157" t="s">
        <v>81</v>
      </c>
      <c r="E66" s="73" t="s">
        <v>75</v>
      </c>
      <c r="F66" s="27">
        <v>0</v>
      </c>
      <c r="G66" s="73" t="s">
        <v>75</v>
      </c>
      <c r="H66" s="104">
        <v>0</v>
      </c>
      <c r="I66" s="116" t="s">
        <v>113</v>
      </c>
    </row>
    <row r="67" spans="1:9" ht="36">
      <c r="A67" s="134" t="s">
        <v>24</v>
      </c>
      <c r="B67" s="82">
        <v>900</v>
      </c>
      <c r="C67" s="78" t="s">
        <v>49</v>
      </c>
      <c r="D67" s="79" t="s">
        <v>51</v>
      </c>
      <c r="E67" s="80" t="s">
        <v>7</v>
      </c>
      <c r="F67" s="80">
        <v>60500</v>
      </c>
      <c r="G67" s="80" t="s">
        <v>7</v>
      </c>
      <c r="H67" s="110">
        <v>0</v>
      </c>
      <c r="I67" s="116" t="s">
        <v>113</v>
      </c>
    </row>
    <row r="68" spans="1:9" ht="24" customHeight="1">
      <c r="A68" s="134" t="s">
        <v>25</v>
      </c>
      <c r="B68" s="82">
        <v>900</v>
      </c>
      <c r="C68" s="81" t="s">
        <v>49</v>
      </c>
      <c r="D68" s="90" t="s">
        <v>50</v>
      </c>
      <c r="E68" s="89" t="s">
        <v>7</v>
      </c>
      <c r="F68" s="80">
        <v>90000</v>
      </c>
      <c r="G68" s="89" t="s">
        <v>7</v>
      </c>
      <c r="H68" s="110">
        <v>0</v>
      </c>
      <c r="I68" s="116" t="s">
        <v>113</v>
      </c>
    </row>
    <row r="69" spans="1:9" ht="12.75">
      <c r="A69" s="183" t="s">
        <v>26</v>
      </c>
      <c r="B69" s="185">
        <v>900</v>
      </c>
      <c r="C69" s="215" t="s">
        <v>52</v>
      </c>
      <c r="D69" s="217" t="s">
        <v>53</v>
      </c>
      <c r="E69" s="86" t="s">
        <v>7</v>
      </c>
      <c r="F69" s="86">
        <v>90678</v>
      </c>
      <c r="G69" s="86" t="s">
        <v>7</v>
      </c>
      <c r="H69" s="111">
        <v>10.2</v>
      </c>
      <c r="I69" s="214" t="s">
        <v>127</v>
      </c>
    </row>
    <row r="70" spans="1:9" ht="12.75">
      <c r="A70" s="209"/>
      <c r="B70" s="210"/>
      <c r="C70" s="216"/>
      <c r="D70" s="218"/>
      <c r="E70" s="88" t="s">
        <v>41</v>
      </c>
      <c r="F70" s="85">
        <v>342704</v>
      </c>
      <c r="G70" s="88" t="s">
        <v>41</v>
      </c>
      <c r="H70" s="112"/>
      <c r="I70" s="214"/>
    </row>
    <row r="71" spans="1:9" ht="22.5" customHeight="1">
      <c r="A71" s="183" t="s">
        <v>29</v>
      </c>
      <c r="B71" s="185">
        <v>900</v>
      </c>
      <c r="C71" s="215" t="s">
        <v>52</v>
      </c>
      <c r="D71" s="217" t="s">
        <v>54</v>
      </c>
      <c r="E71" s="86" t="s">
        <v>7</v>
      </c>
      <c r="F71" s="86">
        <v>52829</v>
      </c>
      <c r="G71" s="86" t="s">
        <v>7</v>
      </c>
      <c r="H71" s="111">
        <v>0</v>
      </c>
      <c r="I71" s="214" t="s">
        <v>113</v>
      </c>
    </row>
    <row r="72" spans="1:9" ht="15.75" customHeight="1">
      <c r="A72" s="209"/>
      <c r="B72" s="210"/>
      <c r="C72" s="216"/>
      <c r="D72" s="218"/>
      <c r="E72" s="88" t="s">
        <v>41</v>
      </c>
      <c r="F72" s="85">
        <v>0</v>
      </c>
      <c r="G72" s="88" t="s">
        <v>41</v>
      </c>
      <c r="H72" s="112"/>
      <c r="I72" s="214"/>
    </row>
    <row r="73" spans="1:9" ht="48">
      <c r="A73" s="134" t="s">
        <v>59</v>
      </c>
      <c r="B73" s="82">
        <v>900</v>
      </c>
      <c r="C73" s="78" t="s">
        <v>52</v>
      </c>
      <c r="D73" s="158" t="s">
        <v>111</v>
      </c>
      <c r="E73" s="89" t="s">
        <v>7</v>
      </c>
      <c r="F73" s="80">
        <v>22000</v>
      </c>
      <c r="G73" s="89" t="s">
        <v>7</v>
      </c>
      <c r="H73" s="110">
        <v>0</v>
      </c>
      <c r="I73" s="116" t="s">
        <v>113</v>
      </c>
    </row>
    <row r="74" spans="1:9" ht="24" customHeight="1">
      <c r="A74" s="134" t="s">
        <v>80</v>
      </c>
      <c r="B74" s="83">
        <v>900</v>
      </c>
      <c r="C74" s="84" t="s">
        <v>55</v>
      </c>
      <c r="D74" s="96" t="s">
        <v>56</v>
      </c>
      <c r="E74" s="86" t="s">
        <v>7</v>
      </c>
      <c r="F74" s="86">
        <v>15000</v>
      </c>
      <c r="G74" s="86" t="s">
        <v>7</v>
      </c>
      <c r="H74" s="111">
        <v>1756</v>
      </c>
      <c r="I74" s="116" t="s">
        <v>113</v>
      </c>
    </row>
    <row r="75" spans="1:9" s="97" customFormat="1" ht="23.25" customHeight="1">
      <c r="A75" s="155" t="s">
        <v>109</v>
      </c>
      <c r="B75" s="82">
        <v>900</v>
      </c>
      <c r="C75" s="78" t="s">
        <v>55</v>
      </c>
      <c r="D75" s="67" t="s">
        <v>58</v>
      </c>
      <c r="E75" s="89" t="s">
        <v>7</v>
      </c>
      <c r="F75" s="80">
        <v>10000</v>
      </c>
      <c r="G75" s="89" t="s">
        <v>7</v>
      </c>
      <c r="H75" s="110">
        <v>0</v>
      </c>
      <c r="I75" s="116" t="s">
        <v>113</v>
      </c>
    </row>
    <row r="76" spans="1:9" ht="22.5" customHeight="1">
      <c r="A76" s="179" t="s">
        <v>118</v>
      </c>
      <c r="B76" s="179">
        <v>921</v>
      </c>
      <c r="C76" s="179"/>
      <c r="D76" s="179" t="s">
        <v>126</v>
      </c>
      <c r="E76" s="31" t="s">
        <v>7</v>
      </c>
      <c r="F76" s="31">
        <f>F78+F79+F81</f>
        <v>968725</v>
      </c>
      <c r="G76" s="31" t="s">
        <v>7</v>
      </c>
      <c r="H76" s="108">
        <f>H78+H79+H30</f>
        <v>715038.85</v>
      </c>
      <c r="I76" s="189"/>
    </row>
    <row r="77" spans="1:9" ht="20.25" customHeight="1">
      <c r="A77" s="180"/>
      <c r="B77" s="180"/>
      <c r="C77" s="180"/>
      <c r="D77" s="180"/>
      <c r="E77" s="31" t="s">
        <v>16</v>
      </c>
      <c r="F77" s="31">
        <f>F80</f>
        <v>2287760</v>
      </c>
      <c r="G77" s="31" t="s">
        <v>16</v>
      </c>
      <c r="H77" s="108">
        <f>H80</f>
        <v>1611659.2</v>
      </c>
      <c r="I77" s="189"/>
    </row>
    <row r="78" spans="1:9" ht="29.25" customHeight="1">
      <c r="A78" s="21" t="s">
        <v>8</v>
      </c>
      <c r="B78" s="22" t="s">
        <v>61</v>
      </c>
      <c r="C78" s="22" t="s">
        <v>62</v>
      </c>
      <c r="D78" s="24" t="s">
        <v>63</v>
      </c>
      <c r="E78" s="23" t="s">
        <v>7</v>
      </c>
      <c r="F78" s="23">
        <v>0</v>
      </c>
      <c r="G78" s="23" t="s">
        <v>7</v>
      </c>
      <c r="H78" s="100">
        <v>0</v>
      </c>
      <c r="I78" s="116" t="s">
        <v>113</v>
      </c>
    </row>
    <row r="79" spans="1:9" ht="27" customHeight="1">
      <c r="A79" s="190" t="s">
        <v>11</v>
      </c>
      <c r="B79" s="174">
        <v>921</v>
      </c>
      <c r="C79" s="174">
        <v>92114</v>
      </c>
      <c r="D79" s="176" t="s">
        <v>64</v>
      </c>
      <c r="E79" s="23" t="s">
        <v>7</v>
      </c>
      <c r="F79" s="23">
        <v>849725</v>
      </c>
      <c r="G79" s="23" t="s">
        <v>7</v>
      </c>
      <c r="H79" s="113">
        <v>715038.85</v>
      </c>
      <c r="I79" s="187" t="s">
        <v>124</v>
      </c>
    </row>
    <row r="80" spans="1:9" ht="27" customHeight="1">
      <c r="A80" s="191"/>
      <c r="B80" s="175"/>
      <c r="C80" s="175"/>
      <c r="D80" s="177"/>
      <c r="E80" s="91" t="s">
        <v>16</v>
      </c>
      <c r="F80" s="32">
        <v>2287760</v>
      </c>
      <c r="G80" s="91" t="s">
        <v>16</v>
      </c>
      <c r="H80" s="114">
        <v>1611659.2</v>
      </c>
      <c r="I80" s="188"/>
    </row>
    <row r="81" spans="1:9" ht="27" customHeight="1">
      <c r="A81" s="133" t="s">
        <v>13</v>
      </c>
      <c r="B81" s="159">
        <v>921</v>
      </c>
      <c r="C81" s="159">
        <v>92114</v>
      </c>
      <c r="D81" s="160" t="s">
        <v>112</v>
      </c>
      <c r="E81" s="161" t="s">
        <v>7</v>
      </c>
      <c r="F81" s="120">
        <v>119000</v>
      </c>
      <c r="G81" s="161" t="s">
        <v>7</v>
      </c>
      <c r="H81" s="162">
        <v>0</v>
      </c>
      <c r="I81" s="116" t="s">
        <v>113</v>
      </c>
    </row>
    <row r="82" spans="1:9" ht="18" customHeight="1" hidden="1">
      <c r="A82" s="179" t="s">
        <v>66</v>
      </c>
      <c r="B82" s="179">
        <v>926</v>
      </c>
      <c r="C82" s="179"/>
      <c r="D82" s="179" t="s">
        <v>82</v>
      </c>
      <c r="E82" s="31" t="s">
        <v>7</v>
      </c>
      <c r="F82" s="31">
        <f>F84</f>
        <v>0</v>
      </c>
      <c r="G82" s="31" t="s">
        <v>7</v>
      </c>
      <c r="H82" s="108">
        <f>H84</f>
        <v>0</v>
      </c>
      <c r="I82" s="181"/>
    </row>
    <row r="83" spans="1:9" ht="20.25" customHeight="1" hidden="1">
      <c r="A83" s="180"/>
      <c r="B83" s="180"/>
      <c r="C83" s="180"/>
      <c r="D83" s="180"/>
      <c r="E83" s="31" t="s">
        <v>16</v>
      </c>
      <c r="F83" s="31">
        <f>F85</f>
        <v>0</v>
      </c>
      <c r="G83" s="31" t="s">
        <v>16</v>
      </c>
      <c r="H83" s="108">
        <f>H85</f>
        <v>0</v>
      </c>
      <c r="I83" s="182"/>
    </row>
    <row r="84" spans="1:9" ht="21.75" customHeight="1" hidden="1">
      <c r="A84" s="172" t="s">
        <v>8</v>
      </c>
      <c r="B84" s="174">
        <v>926</v>
      </c>
      <c r="C84" s="174">
        <v>92695</v>
      </c>
      <c r="D84" s="176" t="s">
        <v>67</v>
      </c>
      <c r="E84" s="93" t="s">
        <v>7</v>
      </c>
      <c r="F84" s="93">
        <v>0</v>
      </c>
      <c r="G84" s="93" t="s">
        <v>7</v>
      </c>
      <c r="H84" s="115">
        <v>0</v>
      </c>
      <c r="I84" s="178" t="s">
        <v>83</v>
      </c>
    </row>
    <row r="85" spans="1:9" ht="18" customHeight="1" hidden="1">
      <c r="A85" s="173"/>
      <c r="B85" s="175"/>
      <c r="C85" s="175"/>
      <c r="D85" s="177"/>
      <c r="E85" s="94" t="s">
        <v>16</v>
      </c>
      <c r="F85" s="92">
        <v>0</v>
      </c>
      <c r="G85" s="94" t="s">
        <v>16</v>
      </c>
      <c r="H85" s="102">
        <v>0</v>
      </c>
      <c r="I85" s="178"/>
    </row>
    <row r="86" spans="1:9" ht="21" customHeight="1">
      <c r="A86" s="35"/>
      <c r="B86" s="36"/>
      <c r="C86" s="36"/>
      <c r="D86" s="35" t="s">
        <v>68</v>
      </c>
      <c r="E86" s="35" t="s">
        <v>7</v>
      </c>
      <c r="F86" s="37">
        <f>F6+F10+F12+F32+F37+F44+F52+F76+F82+F28+F35+F41</f>
        <v>13486549</v>
      </c>
      <c r="G86" s="38" t="s">
        <v>7</v>
      </c>
      <c r="H86" s="37">
        <f>H6+H10+H12+H32+H37+H44+H52+H76+H82+H28+H35+H41</f>
        <v>1791516.6400000001</v>
      </c>
      <c r="I86" s="35"/>
    </row>
    <row r="87" spans="1:9" ht="12" customHeight="1">
      <c r="A87" s="39"/>
      <c r="B87" s="40"/>
      <c r="C87" s="40"/>
      <c r="D87" s="39"/>
      <c r="E87" s="39" t="s">
        <v>41</v>
      </c>
      <c r="F87" s="37">
        <f>F54</f>
        <v>883394</v>
      </c>
      <c r="G87" s="39" t="s">
        <v>41</v>
      </c>
      <c r="H87" s="37">
        <f>H54</f>
        <v>182938</v>
      </c>
      <c r="I87" s="39"/>
    </row>
    <row r="88" spans="1:9" ht="12" customHeight="1">
      <c r="A88" s="39"/>
      <c r="B88" s="40"/>
      <c r="C88" s="40"/>
      <c r="D88" s="39"/>
      <c r="E88" s="95" t="s">
        <v>75</v>
      </c>
      <c r="F88" s="37">
        <f>F13+F53+F45</f>
        <v>2257888</v>
      </c>
      <c r="G88" s="95" t="s">
        <v>75</v>
      </c>
      <c r="H88" s="37">
        <f>H13+H53+H45</f>
        <v>0</v>
      </c>
      <c r="I88" s="39"/>
    </row>
    <row r="89" spans="1:9" ht="12.75" customHeight="1">
      <c r="A89" s="39"/>
      <c r="B89" s="40"/>
      <c r="C89" s="40"/>
      <c r="D89" s="39"/>
      <c r="E89" s="39" t="s">
        <v>16</v>
      </c>
      <c r="F89" s="37">
        <f>F83+F77+F14+F29+F55</f>
        <v>14208516</v>
      </c>
      <c r="G89" s="39" t="s">
        <v>16</v>
      </c>
      <c r="H89" s="37">
        <f>H83+H77+H14+H29+H55</f>
        <v>2486960.91</v>
      </c>
      <c r="I89" s="39"/>
    </row>
    <row r="90" spans="1:9" ht="7.5" customHeight="1">
      <c r="A90" s="41"/>
      <c r="B90" s="42"/>
      <c r="C90" s="42"/>
      <c r="D90" s="41"/>
      <c r="E90" s="43"/>
      <c r="F90" s="43"/>
      <c r="G90" s="43"/>
      <c r="H90" s="43"/>
      <c r="I90" s="41"/>
    </row>
    <row r="91" spans="1:9" ht="12.75">
      <c r="A91" s="41"/>
      <c r="B91" s="42"/>
      <c r="C91" s="42"/>
      <c r="D91" s="41"/>
      <c r="E91" s="41"/>
      <c r="F91" s="37">
        <f>SUM(F86:F89)</f>
        <v>30836347</v>
      </c>
      <c r="G91" s="39"/>
      <c r="H91" s="37">
        <f>SUM(H86:H89)</f>
        <v>4461415.550000001</v>
      </c>
      <c r="I91" s="41"/>
    </row>
    <row r="92" spans="1:9" ht="12.75">
      <c r="A92" s="44"/>
      <c r="B92" s="45"/>
      <c r="C92" s="45"/>
      <c r="D92" s="44"/>
      <c r="E92" s="46"/>
      <c r="F92" s="46"/>
      <c r="G92" s="46"/>
      <c r="H92" s="46"/>
      <c r="I92" s="47"/>
    </row>
    <row r="93" spans="1:9" ht="12.75">
      <c r="A93" s="44"/>
      <c r="B93" s="45"/>
      <c r="C93" s="45"/>
      <c r="D93" s="44"/>
      <c r="E93" s="46"/>
      <c r="F93" s="46"/>
      <c r="G93" s="46"/>
      <c r="H93" s="46"/>
      <c r="I93" s="47"/>
    </row>
    <row r="94" spans="1:9" ht="12.75">
      <c r="A94" s="44"/>
      <c r="B94" s="45"/>
      <c r="C94" s="45"/>
      <c r="D94" s="44"/>
      <c r="E94" s="46"/>
      <c r="F94" s="46"/>
      <c r="G94" s="46"/>
      <c r="H94" s="56"/>
      <c r="I94" s="57"/>
    </row>
    <row r="95" spans="1:9" ht="12.75">
      <c r="A95" s="44"/>
      <c r="B95" s="45"/>
      <c r="C95" s="45"/>
      <c r="D95" s="44"/>
      <c r="E95" s="46"/>
      <c r="F95" s="46"/>
      <c r="G95" s="46"/>
      <c r="H95" s="56"/>
      <c r="I95" s="57"/>
    </row>
    <row r="96" spans="1:9" ht="12.75">
      <c r="A96" s="44"/>
      <c r="B96" s="45"/>
      <c r="C96" s="45"/>
      <c r="D96" s="44"/>
      <c r="E96" s="46"/>
      <c r="F96" s="46"/>
      <c r="G96" s="46"/>
      <c r="H96" s="56"/>
      <c r="I96" s="57"/>
    </row>
    <row r="97" spans="1:9" ht="12.75">
      <c r="A97" s="45"/>
      <c r="B97" s="45"/>
      <c r="C97" s="45"/>
      <c r="D97" s="47"/>
      <c r="E97" s="48"/>
      <c r="F97" s="48"/>
      <c r="G97" s="48"/>
      <c r="H97" s="58"/>
      <c r="I97" s="57"/>
    </row>
    <row r="98" spans="1:9" ht="12.75">
      <c r="A98" s="45"/>
      <c r="B98" s="45"/>
      <c r="C98" s="45"/>
      <c r="D98" s="47"/>
      <c r="E98" s="48"/>
      <c r="F98" s="48"/>
      <c r="G98" s="48"/>
      <c r="H98" s="48"/>
      <c r="I98" s="47"/>
    </row>
    <row r="99" spans="1:9" ht="12.75">
      <c r="A99" s="45"/>
      <c r="B99" s="45"/>
      <c r="C99" s="45"/>
      <c r="D99" s="47"/>
      <c r="E99" s="48"/>
      <c r="F99" s="48"/>
      <c r="G99" s="48"/>
      <c r="H99" s="48"/>
      <c r="I99" s="47"/>
    </row>
    <row r="100" spans="1:9" ht="12.75">
      <c r="A100" s="45"/>
      <c r="B100" s="45"/>
      <c r="C100" s="45"/>
      <c r="D100" s="47"/>
      <c r="E100" s="48"/>
      <c r="F100" s="48"/>
      <c r="G100" s="48"/>
      <c r="H100" s="48"/>
      <c r="I100" s="47"/>
    </row>
    <row r="101" spans="1:9" ht="12.75">
      <c r="A101" s="45"/>
      <c r="B101" s="45"/>
      <c r="C101" s="45"/>
      <c r="D101" s="47"/>
      <c r="E101" s="48"/>
      <c r="F101" s="48"/>
      <c r="G101" s="48"/>
      <c r="H101" s="48"/>
      <c r="I101" s="47"/>
    </row>
    <row r="102" spans="1:9" ht="12.75">
      <c r="A102" s="45"/>
      <c r="B102" s="45"/>
      <c r="C102" s="45"/>
      <c r="D102" s="47"/>
      <c r="E102" s="48"/>
      <c r="F102" s="48"/>
      <c r="G102" s="48"/>
      <c r="H102" s="48"/>
      <c r="I102" s="47"/>
    </row>
    <row r="103" spans="1:9" ht="12.75">
      <c r="A103" s="45"/>
      <c r="B103" s="45"/>
      <c r="C103" s="45"/>
      <c r="D103" s="47"/>
      <c r="E103" s="48"/>
      <c r="F103" s="48"/>
      <c r="G103" s="48"/>
      <c r="H103" s="48"/>
      <c r="I103" s="47"/>
    </row>
    <row r="104" spans="1:9" ht="12.75">
      <c r="A104" s="45"/>
      <c r="B104" s="45"/>
      <c r="C104" s="45"/>
      <c r="D104" s="47"/>
      <c r="E104" s="48"/>
      <c r="F104" s="48"/>
      <c r="G104" s="48"/>
      <c r="H104" s="48"/>
      <c r="I104" s="47"/>
    </row>
    <row r="105" spans="1:9" ht="12.75">
      <c r="A105" s="45"/>
      <c r="B105" s="45"/>
      <c r="C105" s="45"/>
      <c r="D105" s="47"/>
      <c r="E105" s="48"/>
      <c r="F105" s="48"/>
      <c r="G105" s="48"/>
      <c r="H105" s="48"/>
      <c r="I105" s="47"/>
    </row>
    <row r="106" spans="1:9" ht="12.75">
      <c r="A106" s="45"/>
      <c r="B106" s="45"/>
      <c r="C106" s="45"/>
      <c r="D106" s="47"/>
      <c r="E106" s="48"/>
      <c r="F106" s="48"/>
      <c r="G106" s="48"/>
      <c r="H106" s="48"/>
      <c r="I106" s="47"/>
    </row>
    <row r="107" spans="1:9" ht="12.75">
      <c r="A107" s="45"/>
      <c r="B107" s="45"/>
      <c r="C107" s="45"/>
      <c r="D107" s="47"/>
      <c r="E107" s="48"/>
      <c r="F107" s="48"/>
      <c r="G107" s="48"/>
      <c r="H107" s="48"/>
      <c r="I107" s="47"/>
    </row>
    <row r="108" spans="1:9" ht="12.75">
      <c r="A108" s="45"/>
      <c r="B108" s="45"/>
      <c r="C108" s="45"/>
      <c r="D108" s="47"/>
      <c r="E108" s="48"/>
      <c r="F108" s="48"/>
      <c r="G108" s="48"/>
      <c r="H108" s="48"/>
      <c r="I108" s="47"/>
    </row>
    <row r="109" spans="1:9" ht="12.75">
      <c r="A109" s="45"/>
      <c r="B109" s="45"/>
      <c r="C109" s="45"/>
      <c r="D109" s="47"/>
      <c r="E109" s="48"/>
      <c r="F109" s="48"/>
      <c r="G109" s="48"/>
      <c r="H109" s="48"/>
      <c r="I109" s="47"/>
    </row>
    <row r="110" spans="1:9" ht="12.75">
      <c r="A110" s="45"/>
      <c r="B110" s="45"/>
      <c r="C110" s="45"/>
      <c r="D110" s="47"/>
      <c r="E110" s="48"/>
      <c r="F110" s="48"/>
      <c r="G110" s="48"/>
      <c r="H110" s="48"/>
      <c r="I110" s="47"/>
    </row>
    <row r="111" spans="1:9" ht="12.75">
      <c r="A111" s="45"/>
      <c r="B111" s="45"/>
      <c r="C111" s="45"/>
      <c r="D111" s="47"/>
      <c r="E111" s="48"/>
      <c r="F111" s="48"/>
      <c r="G111" s="48"/>
      <c r="H111" s="48"/>
      <c r="I111" s="47"/>
    </row>
    <row r="112" spans="1:9" ht="12.75">
      <c r="A112" s="45"/>
      <c r="B112" s="45"/>
      <c r="C112" s="45"/>
      <c r="D112" s="47"/>
      <c r="E112" s="48"/>
      <c r="F112" s="48"/>
      <c r="G112" s="48"/>
      <c r="H112" s="48"/>
      <c r="I112" s="47"/>
    </row>
    <row r="113" spans="1:9" ht="12.75">
      <c r="A113" s="45"/>
      <c r="B113" s="45"/>
      <c r="C113" s="45"/>
      <c r="D113" s="47"/>
      <c r="E113" s="48"/>
      <c r="F113" s="48"/>
      <c r="G113" s="48"/>
      <c r="H113" s="48"/>
      <c r="I113" s="47"/>
    </row>
    <row r="114" spans="1:9" ht="12.75">
      <c r="A114" s="45"/>
      <c r="B114" s="45"/>
      <c r="C114" s="45"/>
      <c r="D114" s="47"/>
      <c r="E114" s="48"/>
      <c r="F114" s="48"/>
      <c r="G114" s="48"/>
      <c r="H114" s="48"/>
      <c r="I114" s="47"/>
    </row>
    <row r="115" spans="1:9" ht="12.75">
      <c r="A115" s="45"/>
      <c r="B115" s="45"/>
      <c r="C115" s="45"/>
      <c r="D115" s="47"/>
      <c r="E115" s="48"/>
      <c r="F115" s="48"/>
      <c r="G115" s="48"/>
      <c r="H115" s="48"/>
      <c r="I115" s="47"/>
    </row>
    <row r="116" spans="1:9" ht="12.75">
      <c r="A116" s="45"/>
      <c r="B116" s="45"/>
      <c r="C116" s="45"/>
      <c r="D116" s="47"/>
      <c r="E116" s="48"/>
      <c r="F116" s="48"/>
      <c r="G116" s="48"/>
      <c r="H116" s="48"/>
      <c r="I116" s="47"/>
    </row>
    <row r="117" spans="1:9" ht="12.75">
      <c r="A117" s="45"/>
      <c r="B117" s="45"/>
      <c r="C117" s="45"/>
      <c r="D117" s="47"/>
      <c r="E117" s="48"/>
      <c r="F117" s="48"/>
      <c r="G117" s="48"/>
      <c r="H117" s="48"/>
      <c r="I117" s="47"/>
    </row>
    <row r="118" spans="1:9" ht="12.75">
      <c r="A118" s="45"/>
      <c r="B118" s="45"/>
      <c r="C118" s="45"/>
      <c r="D118" s="47"/>
      <c r="E118" s="48"/>
      <c r="F118" s="48"/>
      <c r="G118" s="48"/>
      <c r="H118" s="48"/>
      <c r="I118" s="47"/>
    </row>
    <row r="119" spans="1:9" ht="12.75">
      <c r="A119" s="45"/>
      <c r="B119" s="45"/>
      <c r="C119" s="45"/>
      <c r="D119" s="47"/>
      <c r="E119" s="48"/>
      <c r="F119" s="48"/>
      <c r="G119" s="48"/>
      <c r="H119" s="48"/>
      <c r="I119" s="47"/>
    </row>
    <row r="120" spans="1:9" ht="12.75">
      <c r="A120" s="49"/>
      <c r="B120" s="49"/>
      <c r="C120" s="49"/>
      <c r="D120" s="50"/>
      <c r="E120" s="51"/>
      <c r="F120" s="51"/>
      <c r="G120" s="51"/>
      <c r="H120" s="51"/>
      <c r="I120" s="50"/>
    </row>
    <row r="121" spans="1:9" ht="12.75">
      <c r="A121" s="49"/>
      <c r="B121" s="49"/>
      <c r="C121" s="49"/>
      <c r="D121" s="50"/>
      <c r="E121" s="51"/>
      <c r="F121" s="51"/>
      <c r="G121" s="51"/>
      <c r="H121" s="51"/>
      <c r="I121" s="50"/>
    </row>
    <row r="122" spans="1:9" ht="12.75">
      <c r="A122" s="49"/>
      <c r="B122" s="49"/>
      <c r="C122" s="49"/>
      <c r="D122" s="50"/>
      <c r="E122" s="51"/>
      <c r="F122" s="51"/>
      <c r="G122" s="51"/>
      <c r="H122" s="51"/>
      <c r="I122" s="50"/>
    </row>
    <row r="123" spans="1:9" ht="12.75">
      <c r="A123" s="49"/>
      <c r="B123" s="49"/>
      <c r="C123" s="49"/>
      <c r="D123" s="50"/>
      <c r="E123" s="51"/>
      <c r="F123" s="51"/>
      <c r="G123" s="51"/>
      <c r="H123" s="51"/>
      <c r="I123" s="50"/>
    </row>
    <row r="124" spans="1:9" ht="12.75">
      <c r="A124" s="49"/>
      <c r="B124" s="49"/>
      <c r="C124" s="49"/>
      <c r="D124" s="50"/>
      <c r="E124" s="51"/>
      <c r="F124" s="51"/>
      <c r="G124" s="51"/>
      <c r="H124" s="51"/>
      <c r="I124" s="50"/>
    </row>
    <row r="125" spans="1:9" ht="12.75">
      <c r="A125" s="49"/>
      <c r="B125" s="49"/>
      <c r="C125" s="49"/>
      <c r="D125" s="50"/>
      <c r="E125" s="51"/>
      <c r="F125" s="51"/>
      <c r="G125" s="51"/>
      <c r="H125" s="51"/>
      <c r="I125" s="50"/>
    </row>
    <row r="126" spans="1:9" ht="12.75">
      <c r="A126" s="49"/>
      <c r="B126" s="49"/>
      <c r="C126" s="49"/>
      <c r="D126" s="50"/>
      <c r="E126" s="51"/>
      <c r="F126" s="51"/>
      <c r="G126" s="51"/>
      <c r="H126" s="51"/>
      <c r="I126" s="50"/>
    </row>
    <row r="127" spans="1:9" ht="12.75">
      <c r="A127" s="49"/>
      <c r="B127" s="49"/>
      <c r="C127" s="49"/>
      <c r="D127" s="50"/>
      <c r="E127" s="51"/>
      <c r="F127" s="51"/>
      <c r="G127" s="51"/>
      <c r="H127" s="51"/>
      <c r="I127" s="50"/>
    </row>
    <row r="128" spans="1:9" ht="12.75">
      <c r="A128" s="49"/>
      <c r="B128" s="49"/>
      <c r="C128" s="49"/>
      <c r="D128" s="50"/>
      <c r="E128" s="51"/>
      <c r="F128" s="51"/>
      <c r="G128" s="51"/>
      <c r="H128" s="51"/>
      <c r="I128" s="50"/>
    </row>
    <row r="129" spans="1:9" ht="12.75">
      <c r="A129" s="49"/>
      <c r="B129" s="49"/>
      <c r="C129" s="49"/>
      <c r="D129" s="50"/>
      <c r="E129" s="51"/>
      <c r="F129" s="51"/>
      <c r="G129" s="51"/>
      <c r="H129" s="51"/>
      <c r="I129" s="50"/>
    </row>
    <row r="130" spans="1:9" ht="12.75">
      <c r="A130" s="49"/>
      <c r="B130" s="49"/>
      <c r="C130" s="49"/>
      <c r="D130" s="50"/>
      <c r="E130" s="51"/>
      <c r="F130" s="51"/>
      <c r="G130" s="51"/>
      <c r="H130" s="51"/>
      <c r="I130" s="50"/>
    </row>
    <row r="131" spans="1:9" ht="12.75">
      <c r="A131" s="49"/>
      <c r="B131" s="49"/>
      <c r="C131" s="49"/>
      <c r="D131" s="50"/>
      <c r="E131" s="51"/>
      <c r="F131" s="51"/>
      <c r="G131" s="51"/>
      <c r="H131" s="51"/>
      <c r="I131" s="50"/>
    </row>
    <row r="132" spans="1:9" ht="12.75">
      <c r="A132" s="50"/>
      <c r="B132" s="49"/>
      <c r="C132" s="49"/>
      <c r="D132" s="50"/>
      <c r="E132" s="51"/>
      <c r="F132" s="51"/>
      <c r="G132" s="51"/>
      <c r="H132" s="51"/>
      <c r="I132" s="50"/>
    </row>
    <row r="133" spans="1:9" ht="12.75">
      <c r="A133" s="50"/>
      <c r="B133" s="49"/>
      <c r="C133" s="49"/>
      <c r="D133" s="50"/>
      <c r="E133" s="51"/>
      <c r="F133" s="51"/>
      <c r="G133" s="51"/>
      <c r="H133" s="51"/>
      <c r="I133" s="50"/>
    </row>
    <row r="134" spans="1:9" ht="12.75">
      <c r="A134" s="50"/>
      <c r="B134" s="49"/>
      <c r="C134" s="49"/>
      <c r="D134" s="50"/>
      <c r="E134" s="51"/>
      <c r="F134" s="51"/>
      <c r="G134" s="51"/>
      <c r="H134" s="51"/>
      <c r="I134" s="50"/>
    </row>
    <row r="135" spans="1:9" ht="12.75">
      <c r="A135" s="50"/>
      <c r="B135" s="49"/>
      <c r="C135" s="49"/>
      <c r="D135" s="50"/>
      <c r="E135" s="51"/>
      <c r="F135" s="51"/>
      <c r="G135" s="51"/>
      <c r="H135" s="51"/>
      <c r="I135" s="50"/>
    </row>
    <row r="136" spans="1:9" ht="12.75">
      <c r="A136" s="50"/>
      <c r="B136" s="49"/>
      <c r="C136" s="49"/>
      <c r="D136" s="50"/>
      <c r="E136" s="51"/>
      <c r="F136" s="51"/>
      <c r="G136" s="51"/>
      <c r="H136" s="51"/>
      <c r="I136" s="50"/>
    </row>
    <row r="137" spans="1:9" ht="12.75">
      <c r="A137" s="50"/>
      <c r="B137" s="49"/>
      <c r="C137" s="49"/>
      <c r="D137" s="50"/>
      <c r="E137" s="51"/>
      <c r="F137" s="51"/>
      <c r="G137" s="51"/>
      <c r="H137" s="51"/>
      <c r="I137" s="50"/>
    </row>
    <row r="138" spans="1:9" ht="12.75">
      <c r="A138" s="50"/>
      <c r="B138" s="49"/>
      <c r="C138" s="49"/>
      <c r="D138" s="50"/>
      <c r="E138" s="51"/>
      <c r="F138" s="51"/>
      <c r="G138" s="51"/>
      <c r="H138" s="51"/>
      <c r="I138" s="50"/>
    </row>
    <row r="139" spans="1:9" ht="12.75">
      <c r="A139" s="50"/>
      <c r="B139" s="49"/>
      <c r="C139" s="49"/>
      <c r="D139" s="50"/>
      <c r="E139" s="51"/>
      <c r="F139" s="51"/>
      <c r="G139" s="51"/>
      <c r="H139" s="51"/>
      <c r="I139" s="50"/>
    </row>
    <row r="140" spans="1:9" ht="12.75">
      <c r="A140" s="50"/>
      <c r="B140" s="49"/>
      <c r="C140" s="49"/>
      <c r="D140" s="50"/>
      <c r="E140" s="51"/>
      <c r="F140" s="51"/>
      <c r="G140" s="51"/>
      <c r="H140" s="51"/>
      <c r="I140" s="50"/>
    </row>
    <row r="141" spans="1:9" ht="12.75">
      <c r="A141" s="50"/>
      <c r="B141" s="49"/>
      <c r="C141" s="49"/>
      <c r="D141" s="50"/>
      <c r="E141" s="51"/>
      <c r="F141" s="51"/>
      <c r="G141" s="51"/>
      <c r="H141" s="51"/>
      <c r="I141" s="50"/>
    </row>
    <row r="142" spans="1:9" ht="12.75">
      <c r="A142" s="50"/>
      <c r="B142" s="49"/>
      <c r="C142" s="49"/>
      <c r="D142" s="50"/>
      <c r="E142" s="51"/>
      <c r="F142" s="51"/>
      <c r="G142" s="51"/>
      <c r="H142" s="51"/>
      <c r="I142" s="50"/>
    </row>
    <row r="143" spans="1:9" ht="12.75">
      <c r="A143" s="50"/>
      <c r="B143" s="49"/>
      <c r="C143" s="49"/>
      <c r="D143" s="50"/>
      <c r="E143" s="51"/>
      <c r="F143" s="51"/>
      <c r="G143" s="51"/>
      <c r="H143" s="51"/>
      <c r="I143" s="50"/>
    </row>
    <row r="144" spans="1:9" ht="12.75">
      <c r="A144" s="50"/>
      <c r="B144" s="49"/>
      <c r="C144" s="49"/>
      <c r="D144" s="50"/>
      <c r="E144" s="51"/>
      <c r="F144" s="51"/>
      <c r="G144" s="51"/>
      <c r="H144" s="51"/>
      <c r="I144" s="50"/>
    </row>
    <row r="145" spans="1:9" ht="12.75">
      <c r="A145" s="50"/>
      <c r="B145" s="49"/>
      <c r="C145" s="49"/>
      <c r="D145" s="50"/>
      <c r="E145" s="51"/>
      <c r="F145" s="51"/>
      <c r="G145" s="51"/>
      <c r="H145" s="51"/>
      <c r="I145" s="50"/>
    </row>
    <row r="146" spans="1:9" ht="12.75">
      <c r="A146" s="50"/>
      <c r="B146" s="49"/>
      <c r="C146" s="49"/>
      <c r="D146" s="50"/>
      <c r="E146" s="51"/>
      <c r="F146" s="51"/>
      <c r="G146" s="51"/>
      <c r="H146" s="51"/>
      <c r="I146" s="50"/>
    </row>
    <row r="147" spans="1:9" ht="12.75">
      <c r="A147" s="50"/>
      <c r="B147" s="49"/>
      <c r="C147" s="49"/>
      <c r="D147" s="50"/>
      <c r="E147" s="51"/>
      <c r="F147" s="51"/>
      <c r="G147" s="51"/>
      <c r="H147" s="51"/>
      <c r="I147" s="50"/>
    </row>
    <row r="148" spans="5:8" ht="12.75">
      <c r="E148" s="52"/>
      <c r="F148" s="52"/>
      <c r="G148" s="52"/>
      <c r="H148" s="52"/>
    </row>
    <row r="149" spans="5:8" ht="12.75">
      <c r="E149" s="52"/>
      <c r="F149" s="52"/>
      <c r="G149" s="52"/>
      <c r="H149" s="52"/>
    </row>
    <row r="150" spans="5:8" ht="12.75">
      <c r="E150" s="52"/>
      <c r="F150" s="52"/>
      <c r="G150" s="52"/>
      <c r="H150" s="52"/>
    </row>
    <row r="151" spans="5:8" ht="12.75">
      <c r="E151" s="52"/>
      <c r="F151" s="52"/>
      <c r="G151" s="52"/>
      <c r="H151" s="52"/>
    </row>
    <row r="152" spans="5:8" ht="12.75">
      <c r="E152" s="52"/>
      <c r="F152" s="52"/>
      <c r="G152" s="52"/>
      <c r="H152" s="52"/>
    </row>
    <row r="153" spans="5:8" ht="12.75">
      <c r="E153" s="52"/>
      <c r="F153" s="52"/>
      <c r="G153" s="52"/>
      <c r="H153" s="52"/>
    </row>
    <row r="154" spans="5:8" ht="12.75">
      <c r="E154" s="52"/>
      <c r="F154" s="52"/>
      <c r="G154" s="52"/>
      <c r="H154" s="52"/>
    </row>
    <row r="155" spans="5:8" ht="12.75">
      <c r="E155" s="52"/>
      <c r="F155" s="52"/>
      <c r="G155" s="52"/>
      <c r="H155" s="52"/>
    </row>
    <row r="156" spans="5:8" ht="12.75">
      <c r="E156" s="52"/>
      <c r="F156" s="52"/>
      <c r="G156" s="52"/>
      <c r="H156" s="52"/>
    </row>
    <row r="157" spans="5:8" ht="12.75">
      <c r="E157" s="52"/>
      <c r="F157" s="52"/>
      <c r="G157" s="52"/>
      <c r="H157" s="52"/>
    </row>
    <row r="158" spans="5:8" ht="12.75">
      <c r="E158" s="52"/>
      <c r="F158" s="52"/>
      <c r="G158" s="52"/>
      <c r="H158" s="52"/>
    </row>
    <row r="159" spans="5:8" ht="12.75">
      <c r="E159" s="52"/>
      <c r="F159" s="52"/>
      <c r="G159" s="52"/>
      <c r="H159" s="52"/>
    </row>
    <row r="160" spans="5:8" ht="12.75">
      <c r="E160" s="52"/>
      <c r="F160" s="52"/>
      <c r="G160" s="52"/>
      <c r="H160" s="52"/>
    </row>
    <row r="161" spans="5:8" ht="12.75">
      <c r="E161" s="52"/>
      <c r="F161" s="52"/>
      <c r="G161" s="52"/>
      <c r="H161" s="52"/>
    </row>
    <row r="162" spans="5:8" ht="12.75">
      <c r="E162" s="52"/>
      <c r="F162" s="52"/>
      <c r="G162" s="52"/>
      <c r="H162" s="52"/>
    </row>
    <row r="163" spans="5:8" ht="12.75">
      <c r="E163" s="52"/>
      <c r="F163" s="52"/>
      <c r="G163" s="52"/>
      <c r="H163" s="52"/>
    </row>
    <row r="164" spans="5:8" ht="12.75">
      <c r="E164" s="52"/>
      <c r="F164" s="52"/>
      <c r="G164" s="52"/>
      <c r="H164" s="52"/>
    </row>
    <row r="165" spans="5:8" ht="12.75">
      <c r="E165" s="52"/>
      <c r="F165" s="52"/>
      <c r="G165" s="52"/>
      <c r="H165" s="52"/>
    </row>
    <row r="166" spans="5:8" ht="12.75">
      <c r="E166" s="52"/>
      <c r="F166" s="52"/>
      <c r="G166" s="52"/>
      <c r="H166" s="52"/>
    </row>
    <row r="167" spans="5:8" ht="12.75">
      <c r="E167" s="52"/>
      <c r="F167" s="52"/>
      <c r="G167" s="52"/>
      <c r="H167" s="52"/>
    </row>
  </sheetData>
  <sheetProtection/>
  <mergeCells count="107">
    <mergeCell ref="A52:A55"/>
    <mergeCell ref="B52:B55"/>
    <mergeCell ref="C52:C55"/>
    <mergeCell ref="D52:D55"/>
    <mergeCell ref="I52:I55"/>
    <mergeCell ref="A61:A62"/>
    <mergeCell ref="B61:B62"/>
    <mergeCell ref="C61:C62"/>
    <mergeCell ref="D61:D62"/>
    <mergeCell ref="I50:I51"/>
    <mergeCell ref="A44:A45"/>
    <mergeCell ref="B44:B45"/>
    <mergeCell ref="C44:C45"/>
    <mergeCell ref="D44:D45"/>
    <mergeCell ref="I44:I45"/>
    <mergeCell ref="A28:A29"/>
    <mergeCell ref="D28:D29"/>
    <mergeCell ref="I28:I29"/>
    <mergeCell ref="A46:A47"/>
    <mergeCell ref="A48:A49"/>
    <mergeCell ref="A50:A51"/>
    <mergeCell ref="B46:B47"/>
    <mergeCell ref="C46:C47"/>
    <mergeCell ref="C48:C49"/>
    <mergeCell ref="B48:B49"/>
    <mergeCell ref="A22:A23"/>
    <mergeCell ref="B22:B23"/>
    <mergeCell ref="C22:C23"/>
    <mergeCell ref="D22:D23"/>
    <mergeCell ref="I22:I23"/>
    <mergeCell ref="A30:A31"/>
    <mergeCell ref="B30:B31"/>
    <mergeCell ref="C30:C31"/>
    <mergeCell ref="D30:D31"/>
    <mergeCell ref="I30:I31"/>
    <mergeCell ref="I69:I70"/>
    <mergeCell ref="A71:A72"/>
    <mergeCell ref="B71:B72"/>
    <mergeCell ref="C71:C72"/>
    <mergeCell ref="D71:D72"/>
    <mergeCell ref="I71:I72"/>
    <mergeCell ref="A69:A70"/>
    <mergeCell ref="B69:B70"/>
    <mergeCell ref="C69:C70"/>
    <mergeCell ref="D69:D70"/>
    <mergeCell ref="I63:I64"/>
    <mergeCell ref="A57:A58"/>
    <mergeCell ref="B57:B58"/>
    <mergeCell ref="C57:C58"/>
    <mergeCell ref="D57:D58"/>
    <mergeCell ref="I57:I58"/>
    <mergeCell ref="I61:I62"/>
    <mergeCell ref="C18:C19"/>
    <mergeCell ref="D18:D19"/>
    <mergeCell ref="C63:C64"/>
    <mergeCell ref="D63:D64"/>
    <mergeCell ref="C28:C29"/>
    <mergeCell ref="C50:C51"/>
    <mergeCell ref="D46:D47"/>
    <mergeCell ref="D48:D49"/>
    <mergeCell ref="B16:B17"/>
    <mergeCell ref="A16:A17"/>
    <mergeCell ref="I18:I19"/>
    <mergeCell ref="A20:A21"/>
    <mergeCell ref="B20:B21"/>
    <mergeCell ref="C20:C21"/>
    <mergeCell ref="D20:D21"/>
    <mergeCell ref="I20:I21"/>
    <mergeCell ref="A18:A19"/>
    <mergeCell ref="B18:B19"/>
    <mergeCell ref="B79:B80"/>
    <mergeCell ref="C79:C80"/>
    <mergeCell ref="I16:I17"/>
    <mergeCell ref="C16:C17"/>
    <mergeCell ref="D16:D17"/>
    <mergeCell ref="B28:B29"/>
    <mergeCell ref="B50:B51"/>
    <mergeCell ref="D50:D51"/>
    <mergeCell ref="I46:I47"/>
    <mergeCell ref="I48:I49"/>
    <mergeCell ref="D79:D80"/>
    <mergeCell ref="A63:A64"/>
    <mergeCell ref="B63:B64"/>
    <mergeCell ref="I79:I80"/>
    <mergeCell ref="A76:A77"/>
    <mergeCell ref="B76:B77"/>
    <mergeCell ref="C76:C77"/>
    <mergeCell ref="D76:D77"/>
    <mergeCell ref="I76:I77"/>
    <mergeCell ref="A79:A80"/>
    <mergeCell ref="A84:A85"/>
    <mergeCell ref="B84:B85"/>
    <mergeCell ref="C84:C85"/>
    <mergeCell ref="D84:D85"/>
    <mergeCell ref="I84:I85"/>
    <mergeCell ref="A82:A83"/>
    <mergeCell ref="B82:B83"/>
    <mergeCell ref="C82:C83"/>
    <mergeCell ref="I82:I83"/>
    <mergeCell ref="D82:D83"/>
    <mergeCell ref="A2:I2"/>
    <mergeCell ref="A3:I3"/>
    <mergeCell ref="A12:A14"/>
    <mergeCell ref="B12:B14"/>
    <mergeCell ref="C12:C14"/>
    <mergeCell ref="D12:D14"/>
    <mergeCell ref="I12:I14"/>
  </mergeCells>
  <printOptions/>
  <pageMargins left="0.7874015748031497" right="0.5905511811023623" top="0.7874015748031497" bottom="0.7874015748031497" header="0.5118110236220472" footer="0.5118110236220472"/>
  <pageSetup horizontalDpi="300" verticalDpi="300" orientation="landscape" paperSize="9" scale="95" r:id="rId3"/>
  <headerFooter alignWithMargins="0">
    <oddHeader>&amp;RZałącznik nr 6</oddHeader>
    <oddFooter>&amp;L&amp;8Załącznik Nr 6 - do załącznika Nr 1 zarządzenia Nr 34/11 Burmistrza Myszyńca z dn. 30.08.2011 r. w spr. informacji o przebiegu wyk. budż. gm. Myszyniec 
oraz o przebiegu wyk.planów finan.samorz.inst.kultury za I półrocze 2011 r.&amp;R&amp;8strona &amp;P z &amp;N</oddFooter>
  </headerFooter>
  <rowBreaks count="3" manualBreakCount="3">
    <brk id="11" max="8" man="1"/>
    <brk id="51" max="8" man="1"/>
    <brk id="80" max="8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Urzad</cp:lastModifiedBy>
  <cp:lastPrinted>2011-08-30T10:38:28Z</cp:lastPrinted>
  <dcterms:created xsi:type="dcterms:W3CDTF">2009-08-17T12:43:05Z</dcterms:created>
  <dcterms:modified xsi:type="dcterms:W3CDTF">2011-08-30T10:38:29Z</dcterms:modified>
  <cp:category/>
  <cp:version/>
  <cp:contentType/>
  <cp:contentStatus/>
</cp:coreProperties>
</file>