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'Arkusz1'!$A$1:$R$66</definedName>
    <definedName name="_xlnm.Print_Titles" localSheetId="0">'Arkusz1'!$8:$13</definedName>
  </definedNames>
  <calcPr fullCalcOnLoad="1"/>
</workbook>
</file>

<file path=xl/sharedStrings.xml><?xml version="1.0" encoding="utf-8"?>
<sst xmlns="http://schemas.openxmlformats.org/spreadsheetml/2006/main" count="260" uniqueCount="142">
  <si>
    <t>Załącznik Nr 4</t>
  </si>
  <si>
    <t>w złotych</t>
  </si>
  <si>
    <t>Lp.</t>
  </si>
  <si>
    <t>Dział</t>
  </si>
  <si>
    <t>Rozdz.</t>
  </si>
  <si>
    <t>Nazwa zadania inwest.
i okres realizacji
(w latach)</t>
  </si>
  <si>
    <t>Wydatki zrealizowane do 31.12.2010 r.</t>
  </si>
  <si>
    <t xml:space="preserve">Łączne koszty finansowe </t>
  </si>
  <si>
    <t>Planowane wydatki</t>
  </si>
  <si>
    <t>Jedn.org. realizuj. progr. lub koord. wyk. progr.</t>
  </si>
  <si>
    <t>Lata realizacji</t>
  </si>
  <si>
    <t xml:space="preserve">Wydatki </t>
  </si>
  <si>
    <t>z tego źródła finansowania</t>
  </si>
  <si>
    <t>zrealizowane do</t>
  </si>
  <si>
    <t>dochody własne jst</t>
  </si>
  <si>
    <t>kredyty
i pożyczki</t>
  </si>
  <si>
    <t>środki pochodzące
 z innych  źródeł*</t>
  </si>
  <si>
    <t>śr.wymien.
w art. 5 ust. 1 pkt 2 i 3 u.f.p.</t>
  </si>
  <si>
    <t>Środki do pozyskania</t>
  </si>
  <si>
    <t>2012 r.</t>
  </si>
  <si>
    <t>31.12.2010</t>
  </si>
  <si>
    <t>1.</t>
  </si>
  <si>
    <t>010</t>
  </si>
  <si>
    <t>01010</t>
  </si>
  <si>
    <t>Urząd Miejski w Myszyńcu</t>
  </si>
  <si>
    <t>2.</t>
  </si>
  <si>
    <t>Budowa sieci wodociągowej z przyłączami na terenie gminy Myszyniec - zadanie 3 (etap I-III)</t>
  </si>
  <si>
    <t>3.</t>
  </si>
  <si>
    <t>Rozbudowa sieci wodociągowej z przyłączami w m. Myszyniec, Myszyniec Stary, Wykrot i Wolkowe</t>
  </si>
  <si>
    <t>4.</t>
  </si>
  <si>
    <t>150</t>
  </si>
  <si>
    <t>15011</t>
  </si>
  <si>
    <t>Udział Gminy Myszyniec w projekcie "Przyspieszenie wzrostu konkurencyjności województwa mazowieckiego, przez budowanie społeczeństwa informacyjnego i gospodarki opartej na wiedzy poprzez stworzenie zintegrowanych baz wiedzy o Mazowszu"</t>
  </si>
  <si>
    <t>5.</t>
  </si>
  <si>
    <t>14.</t>
  </si>
  <si>
    <t>630</t>
  </si>
  <si>
    <t>63003</t>
  </si>
  <si>
    <t>2008-2012</t>
  </si>
  <si>
    <t>750</t>
  </si>
  <si>
    <t>75023</t>
  </si>
  <si>
    <t>19.</t>
  </si>
  <si>
    <t>20.</t>
  </si>
  <si>
    <t>75095</t>
  </si>
  <si>
    <t>Udział Gminy Myszyniec w projekcie "Rozwój elektronicznej administracji w samorządach województwa mazowieckiego wspomagającej niwelowanie dwudzielności potencjału województwa</t>
  </si>
  <si>
    <t>2011-2012</t>
  </si>
  <si>
    <t>900</t>
  </si>
  <si>
    <t>90001</t>
  </si>
  <si>
    <t>Rozbudowa oczyszczalni ścieków komunalnych w Myszyńcu</t>
  </si>
  <si>
    <t xml:space="preserve"> Rozbudowa sieci kanalizacji sanitarnej z przyłączami w m. Myszyniec - zadanie-III</t>
  </si>
  <si>
    <t>2005-2012</t>
  </si>
  <si>
    <t>90002</t>
  </si>
  <si>
    <t>Stacja segregacji odpadów komunalnych miasta Ostrołęki i gmin powiatu ostrołęckiego</t>
  </si>
  <si>
    <t>0</t>
  </si>
  <si>
    <t>Modernizacja składowiska odpadów komunalnych w Myszyńcu</t>
  </si>
  <si>
    <t>90005</t>
  </si>
  <si>
    <t>Termomodernizacja budynku i kotlowni Zakładu Gospodarki Komunalnej i Mieszkaniowej w Myszyńcu</t>
  </si>
  <si>
    <t>2010-2012</t>
  </si>
  <si>
    <t>`</t>
  </si>
  <si>
    <t>90095</t>
  </si>
  <si>
    <t>Przebudowa sieci wodociągowo-kanalizacyjnej w ul. M. Konopnickiej w Myszyńcu</t>
  </si>
  <si>
    <t>Dostosowanie targowiska do obecnie obowiązujących wymogów</t>
  </si>
  <si>
    <t>Ogółem</t>
  </si>
  <si>
    <t>x</t>
  </si>
  <si>
    <t xml:space="preserve">* źródła finansowania: </t>
  </si>
  <si>
    <t>Europejski Fundusz Rozwoju Regionalnego (EFRR), RPO WM 2007-20013, Priorytet IV, Działanie 4.1. Gospodarka wodno-ściekowa.</t>
  </si>
  <si>
    <t>Europejski Fundusz Rolny na rzecz Rozwoju Obszarów Wiejskich (EFRROW), PROW 2007-2013, Działanie 3.3. Podstawowe usługi dla gospodarki i ludności wiejskiej.</t>
  </si>
  <si>
    <t>Europejski Fundusz Rozwoju Regionalnego (EFRR), RPO WM 2007-20013, Priorytet VI, Działanie 6.2. Turystyka.</t>
  </si>
  <si>
    <t>Zadania inwestycyjne w 2008 r.</t>
  </si>
  <si>
    <t>Nazwa zadania inwestycyjnego</t>
  </si>
  <si>
    <t>Łączne koszty finansowe</t>
  </si>
  <si>
    <t>Jednostka organizacyjna realizująca program lub koordynująca wykonanie programu</t>
  </si>
  <si>
    <t>rok budżetowy 2008 (8+9+10+11)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</si>
  <si>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</si>
  <si>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</si>
  <si>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</si>
  <si>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</si>
  <si>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</si>
  <si>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</si>
  <si>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Przebudowa targowiska gminnego w Myszyńcu </t>
  </si>
  <si>
    <t>Budowa sieci wodociągowej z przyłączami na terenie gminy Myszyniec -  zadanie 2 (etap I-IV)</t>
  </si>
  <si>
    <t>2007-2012</t>
  </si>
  <si>
    <t>Europejski Fundusz Rozwoju Regionalnego (EFRR), RPO WM 2007-20013, Priorytet IV, Działanie 4.3.Ochrona powietrza, energetyka.</t>
  </si>
  <si>
    <t>1) Budowa sieci wodociągowej z przyłączami na terenie gminy Myszyniec - zadanie 1 (etap I-III)</t>
  </si>
  <si>
    <t>Wojewódzki Fundusz Ochrony Środowiska i Gospodarki Wodnej w Warszawie - pożyczka częściowo umarzalna.</t>
  </si>
  <si>
    <t>2009-2012</t>
  </si>
  <si>
    <t>2010-2013</t>
  </si>
  <si>
    <t>Przebudowa ze zmianą sposobu użytkowania części poddasza w budynku Urzędu Miejskiego w Myszyńcu na pomieszczenia biurowe</t>
  </si>
  <si>
    <t>2012</t>
  </si>
  <si>
    <t>Wydatki inwestycyjne w roku budżetowym 2012</t>
  </si>
  <si>
    <t>rok budżetowy 2012 (8+9+10+11+ 12)</t>
  </si>
  <si>
    <t>921</t>
  </si>
  <si>
    <t>92114</t>
  </si>
  <si>
    <t>Europejski Fundusz Rolny na rzecz Rozwoju Obszarów Wiejskich (EFRROW), PROW 2007-2013, Działanie Odnowa i rozwój wsi.</t>
  </si>
  <si>
    <t>6.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</si>
  <si>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</si>
  <si>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</si>
  <si>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</si>
  <si>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</si>
  <si>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</si>
  <si>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</si>
  <si>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</si>
  <si>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</si>
  <si>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</si>
  <si>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</si>
  <si>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21.</t>
  </si>
  <si>
    <t>600</t>
  </si>
  <si>
    <t>60016</t>
  </si>
  <si>
    <t>Europejski Fundusz Rolny na rzecz Rozwoju Obszarów Wiejskich (EFRROW), PROW 2007-2013, Działanie 4.1/413 Wdrażanie Lokalnych Strategii Rozwoju dla operacji, które odpowiadają warunkom przyznania pomocy w ramach działania "Odnowa i rozwój wsi"</t>
  </si>
  <si>
    <t>2)</t>
  </si>
  <si>
    <t xml:space="preserve"> 2)Zagospodarowanie przestrzeni publicznej przy stadionie sportowym i Regionalnym Centrum Kultury Kurpiowskiej w Myszyńcu</t>
  </si>
  <si>
    <t>1)</t>
  </si>
  <si>
    <t>3) Budowa kompleksu sportowo-rekreacyjnego „Kurpiowska Kraina” nad zbiornikiem wodnym „Wykrot” i rzeką Rozogą na terenie gminy Myszyniec</t>
  </si>
  <si>
    <t>3)</t>
  </si>
  <si>
    <t>4) Budowa kanalizacji sanitarnej z przyłaczami w msc. Myszyniec Stary, części msc. Myszyniec -Koryta i Wolkowe (zlewnia I-V) oraz budowa kolektora sanitarnego wraz z przebudową przepompowni i rozbiórką oczyszczalni ścieków "BIOBLOK MUa50" w Myszyńcu</t>
  </si>
  <si>
    <t>4)</t>
  </si>
  <si>
    <t>5) Budowa  przydomowych  oczyszczalni ścieków na terenie gm. Myszyniec - etap III</t>
  </si>
  <si>
    <t>5)</t>
  </si>
  <si>
    <t>6)</t>
  </si>
  <si>
    <t>6) Wykorzystanie energii odnawialnej poprzez zastosowanie instalacji solarnych i pomp ciepła, celem poprawy środowiska naturalnego gminy Myszyniec</t>
  </si>
  <si>
    <t xml:space="preserve"> 7) Wyposażenie budynku Reginalnego Centrum Kultury Kurpiowskiej w Myszyńcu</t>
  </si>
  <si>
    <t>7)</t>
  </si>
  <si>
    <t>Rady Miejskiej w Myszyńcu</t>
  </si>
  <si>
    <t>6050</t>
  </si>
  <si>
    <t>6059</t>
  </si>
  <si>
    <t>6057</t>
  </si>
  <si>
    <t>6639</t>
  </si>
  <si>
    <t>Modernizacja drogi transportu rolniczego w miejscowości Krysiaki</t>
  </si>
  <si>
    <t>700</t>
  </si>
  <si>
    <t>70005</t>
  </si>
  <si>
    <t>6060</t>
  </si>
  <si>
    <t>Zakup gruntów</t>
  </si>
  <si>
    <t>80101</t>
  </si>
  <si>
    <t>801</t>
  </si>
  <si>
    <t>Zakup stacji uzdatniania wody pitnej</t>
  </si>
  <si>
    <t>PSP Olszyny</t>
  </si>
  <si>
    <t>22.</t>
  </si>
  <si>
    <t>23.</t>
  </si>
  <si>
    <t>24.</t>
  </si>
  <si>
    <t>z dnia 28 grudnia 2011r.</t>
  </si>
  <si>
    <t>do uchwały Nr XIII/101/11</t>
  </si>
  <si>
    <t>Przewodniczący Rady Miejskiej</t>
  </si>
  <si>
    <t>Sławomir Świtaj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</si>
</sst>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vertical="center"/>
    </xf>
    <xf numFmtId="3" fontId="7" fillId="34" borderId="10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7" fillId="34" borderId="21" xfId="0" applyFont="1" applyFill="1" applyBorder="1" applyAlignment="1">
      <alignment horizontal="center" vertical="center" wrapText="1"/>
    </xf>
    <xf numFmtId="3" fontId="7" fillId="34" borderId="21" xfId="0" applyNumberFormat="1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3" fontId="7" fillId="34" borderId="18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left" vertical="center" wrapText="1" readingOrder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center" vertical="center"/>
    </xf>
    <xf numFmtId="49" fontId="7" fillId="34" borderId="18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49" fontId="7" fillId="34" borderId="16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left" vertical="center" wrapText="1"/>
    </xf>
    <xf numFmtId="3" fontId="15" fillId="0" borderId="0" xfId="0" applyNumberFormat="1" applyFont="1" applyFill="1" applyAlignment="1">
      <alignment vertical="center"/>
    </xf>
    <xf numFmtId="3" fontId="7" fillId="34" borderId="20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vertical="center"/>
    </xf>
    <xf numFmtId="0" fontId="7" fillId="34" borderId="16" xfId="0" applyFont="1" applyFill="1" applyBorder="1" applyAlignment="1">
      <alignment vertical="center" wrapText="1"/>
    </xf>
    <xf numFmtId="3" fontId="7" fillId="34" borderId="16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49" fontId="7" fillId="34" borderId="22" xfId="0" applyNumberFormat="1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center" vertical="center" wrapText="1"/>
    </xf>
    <xf numFmtId="3" fontId="7" fillId="34" borderId="23" xfId="0" applyNumberFormat="1" applyFont="1" applyFill="1" applyBorder="1" applyAlignment="1">
      <alignment horizontal="center" vertical="center" wrapText="1"/>
    </xf>
    <xf numFmtId="3" fontId="4" fillId="34" borderId="22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7" fillId="34" borderId="22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right" vertical="center"/>
    </xf>
    <xf numFmtId="41" fontId="4" fillId="34" borderId="22" xfId="0" applyNumberFormat="1" applyFont="1" applyFill="1" applyBorder="1" applyAlignment="1">
      <alignment horizontal="right" vertical="center"/>
    </xf>
    <xf numFmtId="3" fontId="7" fillId="34" borderId="15" xfId="0" applyNumberFormat="1" applyFont="1" applyFill="1" applyBorder="1" applyAlignment="1">
      <alignment horizontal="center" vertical="center" wrapText="1"/>
    </xf>
    <xf numFmtId="3" fontId="7" fillId="34" borderId="22" xfId="0" applyNumberFormat="1" applyFont="1" applyFill="1" applyBorder="1" applyAlignment="1">
      <alignment horizontal="center" vertical="center" wrapText="1"/>
    </xf>
    <xf numFmtId="3" fontId="7" fillId="34" borderId="22" xfId="0" applyNumberFormat="1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3" fontId="7" fillId="34" borderId="22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34" borderId="18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49" fontId="7" fillId="34" borderId="16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3" fontId="7" fillId="34" borderId="18" xfId="0" applyNumberFormat="1" applyFont="1" applyFill="1" applyBorder="1" applyAlignment="1">
      <alignment horizontal="center" vertical="center"/>
    </xf>
    <xf numFmtId="3" fontId="7" fillId="34" borderId="15" xfId="0" applyNumberFormat="1" applyFont="1" applyFill="1" applyBorder="1" applyAlignment="1">
      <alignment horizontal="center" vertical="center"/>
    </xf>
    <xf numFmtId="3" fontId="7" fillId="34" borderId="16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3" fontId="7" fillId="34" borderId="25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wrapText="1"/>
    </xf>
    <xf numFmtId="3" fontId="4" fillId="34" borderId="18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49" fontId="7" fillId="34" borderId="25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left" vertical="center" wrapText="1"/>
    </xf>
    <xf numFmtId="49" fontId="7" fillId="34" borderId="18" xfId="0" applyNumberFormat="1" applyFont="1" applyFill="1" applyBorder="1" applyAlignment="1">
      <alignment horizontal="left" vertical="center" wrapText="1" readingOrder="1"/>
    </xf>
    <xf numFmtId="49" fontId="7" fillId="34" borderId="15" xfId="0" applyNumberFormat="1" applyFont="1" applyFill="1" applyBorder="1" applyAlignment="1">
      <alignment horizontal="left" vertical="center" wrapText="1" readingOrder="1"/>
    </xf>
    <xf numFmtId="49" fontId="7" fillId="34" borderId="16" xfId="0" applyNumberFormat="1" applyFont="1" applyFill="1" applyBorder="1" applyAlignment="1">
      <alignment horizontal="left" vertical="center" wrapText="1" readingOrder="1"/>
    </xf>
    <xf numFmtId="3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zoomScaleSheetLayoutView="100" zoomScalePageLayoutView="0" workbookViewId="0" topLeftCell="A33">
      <selection activeCell="E45" sqref="E45:E47"/>
    </sheetView>
  </sheetViews>
  <sheetFormatPr defaultColWidth="9.140625" defaultRowHeight="12.75"/>
  <cols>
    <col min="1" max="1" width="3.00390625" style="21" customWidth="1"/>
    <col min="2" max="2" width="5.00390625" style="21" customWidth="1"/>
    <col min="3" max="4" width="5.8515625" style="21" customWidth="1"/>
    <col min="5" max="5" width="33.140625" style="21" customWidth="1"/>
    <col min="6" max="6" width="9.57421875" style="21" customWidth="1"/>
    <col min="7" max="7" width="9.57421875" style="21" hidden="1" customWidth="1"/>
    <col min="8" max="8" width="10.8515625" style="21" customWidth="1"/>
    <col min="9" max="9" width="0" style="21" hidden="1" customWidth="1"/>
    <col min="10" max="10" width="11.140625" style="21" customWidth="1"/>
    <col min="11" max="11" width="10.28125" style="21" customWidth="1"/>
    <col min="12" max="12" width="9.57421875" style="21" customWidth="1"/>
    <col min="13" max="13" width="3.00390625" style="21" customWidth="1"/>
    <col min="14" max="14" width="9.28125" style="21" customWidth="1"/>
    <col min="15" max="15" width="9.8515625" style="21" customWidth="1"/>
    <col min="16" max="16" width="10.421875" style="21" customWidth="1"/>
    <col min="17" max="17" width="11.28125" style="21" hidden="1" customWidth="1"/>
    <col min="18" max="18" width="13.28125" style="21" customWidth="1"/>
    <col min="19" max="19" width="12.421875" style="21" customWidth="1"/>
    <col min="20" max="20" width="9.8515625" style="21" customWidth="1"/>
    <col min="21" max="21" width="11.00390625" style="21" customWidth="1"/>
    <col min="22" max="22" width="9.140625" style="21" customWidth="1"/>
    <col min="23" max="23" width="11.00390625" style="26" customWidth="1"/>
    <col min="24" max="25" width="9.140625" style="26" customWidth="1"/>
    <col min="26" max="26" width="10.421875" style="26" customWidth="1"/>
    <col min="27" max="16384" width="9.140625" style="26" customWidth="1"/>
  </cols>
  <sheetData>
    <row r="1" spans="16:17" ht="12.75">
      <c r="P1" s="26" t="s">
        <v>0</v>
      </c>
      <c r="Q1" s="26"/>
    </row>
    <row r="2" spans="16:17" ht="12.75">
      <c r="P2" s="27" t="s">
        <v>139</v>
      </c>
      <c r="Q2" s="27"/>
    </row>
    <row r="3" spans="16:17" ht="12.75">
      <c r="P3" s="27" t="s">
        <v>121</v>
      </c>
      <c r="Q3" s="27"/>
    </row>
    <row r="4" spans="16:17" ht="12.75">
      <c r="P4" s="27" t="s">
        <v>138</v>
      </c>
      <c r="Q4" s="27"/>
    </row>
    <row r="5" ht="11.25" customHeight="1"/>
    <row r="6" spans="1:21" ht="27.75" customHeight="1">
      <c r="A6" s="152" t="s">
        <v>88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28"/>
      <c r="T6" s="28"/>
      <c r="U6" s="22"/>
    </row>
    <row r="7" spans="1:21" ht="18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9" t="s">
        <v>1</v>
      </c>
      <c r="S7" s="29"/>
      <c r="T7" s="29"/>
      <c r="U7" s="29"/>
    </row>
    <row r="8" spans="1:22" ht="12.75" customHeight="1">
      <c r="A8" s="153" t="s">
        <v>2</v>
      </c>
      <c r="B8" s="153" t="s">
        <v>3</v>
      </c>
      <c r="C8" s="153" t="s">
        <v>4</v>
      </c>
      <c r="D8" s="133"/>
      <c r="E8" s="150" t="s">
        <v>5</v>
      </c>
      <c r="F8" s="51"/>
      <c r="G8" s="154" t="s">
        <v>6</v>
      </c>
      <c r="H8" s="122" t="s">
        <v>7</v>
      </c>
      <c r="I8" s="52"/>
      <c r="J8" s="120" t="s">
        <v>8</v>
      </c>
      <c r="K8" s="121"/>
      <c r="L8" s="121"/>
      <c r="M8" s="121"/>
      <c r="N8" s="121"/>
      <c r="O8" s="121"/>
      <c r="P8" s="122"/>
      <c r="Q8" s="53"/>
      <c r="R8" s="157" t="s">
        <v>9</v>
      </c>
      <c r="S8" s="30"/>
      <c r="T8" s="30"/>
      <c r="U8" s="31"/>
      <c r="V8" s="32"/>
    </row>
    <row r="9" spans="1:22" ht="12.75" customHeight="1">
      <c r="A9" s="153"/>
      <c r="B9" s="153"/>
      <c r="C9" s="153"/>
      <c r="D9" s="134"/>
      <c r="E9" s="150"/>
      <c r="F9" s="151" t="s">
        <v>10</v>
      </c>
      <c r="G9" s="154"/>
      <c r="H9" s="155"/>
      <c r="I9" s="54" t="s">
        <v>11</v>
      </c>
      <c r="J9" s="150" t="s">
        <v>89</v>
      </c>
      <c r="K9" s="120" t="s">
        <v>12</v>
      </c>
      <c r="L9" s="121"/>
      <c r="M9" s="121"/>
      <c r="N9" s="121"/>
      <c r="O9" s="121"/>
      <c r="P9" s="122"/>
      <c r="Q9" s="55"/>
      <c r="R9" s="157"/>
      <c r="S9" s="30"/>
      <c r="T9" s="30"/>
      <c r="U9" s="31"/>
      <c r="V9" s="32"/>
    </row>
    <row r="10" spans="1:22" ht="21" customHeight="1">
      <c r="A10" s="153"/>
      <c r="B10" s="153"/>
      <c r="C10" s="153"/>
      <c r="D10" s="134"/>
      <c r="E10" s="150"/>
      <c r="F10" s="151"/>
      <c r="G10" s="154"/>
      <c r="H10" s="156"/>
      <c r="I10" s="54" t="s">
        <v>13</v>
      </c>
      <c r="J10" s="150"/>
      <c r="K10" s="111" t="s">
        <v>14</v>
      </c>
      <c r="L10" s="150" t="s">
        <v>15</v>
      </c>
      <c r="M10" s="150" t="s">
        <v>16</v>
      </c>
      <c r="N10" s="150"/>
      <c r="O10" s="108" t="s">
        <v>17</v>
      </c>
      <c r="P10" s="150" t="s">
        <v>18</v>
      </c>
      <c r="Q10" s="52" t="s">
        <v>19</v>
      </c>
      <c r="R10" s="157"/>
      <c r="S10" s="30"/>
      <c r="T10" s="30"/>
      <c r="U10" s="31"/>
      <c r="V10" s="32"/>
    </row>
    <row r="11" spans="1:22" ht="24">
      <c r="A11" s="153"/>
      <c r="B11" s="153"/>
      <c r="C11" s="153"/>
      <c r="D11" s="134"/>
      <c r="E11" s="150"/>
      <c r="F11" s="151"/>
      <c r="G11" s="154"/>
      <c r="H11" s="156"/>
      <c r="I11" s="54" t="s">
        <v>20</v>
      </c>
      <c r="J11" s="150"/>
      <c r="K11" s="112"/>
      <c r="L11" s="150"/>
      <c r="M11" s="150"/>
      <c r="N11" s="150"/>
      <c r="O11" s="109"/>
      <c r="P11" s="150"/>
      <c r="Q11" s="54"/>
      <c r="R11" s="157"/>
      <c r="S11" s="30"/>
      <c r="T11" s="30"/>
      <c r="U11" s="31"/>
      <c r="V11" s="32"/>
    </row>
    <row r="12" spans="1:22" ht="12.75">
      <c r="A12" s="153"/>
      <c r="B12" s="153"/>
      <c r="C12" s="153"/>
      <c r="D12" s="135"/>
      <c r="E12" s="150"/>
      <c r="F12" s="56"/>
      <c r="G12" s="154"/>
      <c r="H12" s="155"/>
      <c r="I12" s="57"/>
      <c r="J12" s="150"/>
      <c r="K12" s="113"/>
      <c r="L12" s="150"/>
      <c r="M12" s="150"/>
      <c r="N12" s="150"/>
      <c r="O12" s="110"/>
      <c r="P12" s="150"/>
      <c r="Q12" s="57"/>
      <c r="R12" s="157"/>
      <c r="S12" s="30"/>
      <c r="T12" s="30"/>
      <c r="U12" s="31"/>
      <c r="V12" s="32"/>
    </row>
    <row r="13" spans="1:21" ht="12.75">
      <c r="A13" s="24">
        <v>1</v>
      </c>
      <c r="B13" s="24">
        <v>2</v>
      </c>
      <c r="C13" s="24">
        <v>3</v>
      </c>
      <c r="D13" s="24"/>
      <c r="E13" s="24">
        <v>4</v>
      </c>
      <c r="F13" s="24">
        <v>5</v>
      </c>
      <c r="G13" s="33"/>
      <c r="H13" s="24">
        <v>6</v>
      </c>
      <c r="I13" s="24"/>
      <c r="J13" s="24">
        <v>7</v>
      </c>
      <c r="K13" s="24">
        <v>8</v>
      </c>
      <c r="L13" s="24">
        <v>9</v>
      </c>
      <c r="M13" s="24"/>
      <c r="N13" s="24">
        <v>10</v>
      </c>
      <c r="O13" s="24">
        <v>11</v>
      </c>
      <c r="P13" s="24">
        <v>12</v>
      </c>
      <c r="Q13" s="24"/>
      <c r="R13" s="24">
        <v>13</v>
      </c>
      <c r="S13" s="34"/>
      <c r="T13" s="34"/>
      <c r="U13" s="35"/>
    </row>
    <row r="14" spans="1:23" ht="36">
      <c r="A14" s="25" t="s">
        <v>21</v>
      </c>
      <c r="B14" s="58" t="s">
        <v>22</v>
      </c>
      <c r="C14" s="58" t="s">
        <v>23</v>
      </c>
      <c r="D14" s="58" t="s">
        <v>122</v>
      </c>
      <c r="E14" s="59" t="s">
        <v>82</v>
      </c>
      <c r="F14" s="60" t="s">
        <v>80</v>
      </c>
      <c r="G14" s="61">
        <v>316592</v>
      </c>
      <c r="H14" s="62">
        <v>4063752</v>
      </c>
      <c r="I14" s="62"/>
      <c r="J14" s="62">
        <f>SUM(K14:O14)</f>
        <v>3850000</v>
      </c>
      <c r="K14" s="62">
        <v>850000</v>
      </c>
      <c r="L14" s="62">
        <v>3000000</v>
      </c>
      <c r="M14" s="59"/>
      <c r="N14" s="63"/>
      <c r="O14" s="62"/>
      <c r="P14" s="62"/>
      <c r="Q14" s="3"/>
      <c r="R14" s="36" t="s">
        <v>24</v>
      </c>
      <c r="S14" s="37"/>
      <c r="T14" s="38"/>
      <c r="U14" s="39"/>
      <c r="W14" s="40"/>
    </row>
    <row r="15" spans="1:23" ht="36">
      <c r="A15" s="25" t="s">
        <v>25</v>
      </c>
      <c r="B15" s="58" t="s">
        <v>22</v>
      </c>
      <c r="C15" s="58" t="s">
        <v>23</v>
      </c>
      <c r="D15" s="58" t="s">
        <v>122</v>
      </c>
      <c r="E15" s="59" t="s">
        <v>79</v>
      </c>
      <c r="F15" s="60" t="s">
        <v>80</v>
      </c>
      <c r="G15" s="61"/>
      <c r="H15" s="62">
        <v>224375</v>
      </c>
      <c r="I15" s="62"/>
      <c r="J15" s="62">
        <f>SUM(K15:O15)</f>
        <v>72000</v>
      </c>
      <c r="K15" s="62">
        <v>72000</v>
      </c>
      <c r="L15" s="62"/>
      <c r="M15" s="59"/>
      <c r="N15" s="63"/>
      <c r="O15" s="62"/>
      <c r="P15" s="62"/>
      <c r="Q15" s="3"/>
      <c r="R15" s="36" t="s">
        <v>24</v>
      </c>
      <c r="S15" s="37"/>
      <c r="T15" s="38"/>
      <c r="U15" s="39"/>
      <c r="W15" s="40"/>
    </row>
    <row r="16" spans="1:23" ht="36">
      <c r="A16" s="25" t="s">
        <v>27</v>
      </c>
      <c r="B16" s="58" t="s">
        <v>22</v>
      </c>
      <c r="C16" s="58" t="s">
        <v>23</v>
      </c>
      <c r="D16" s="58" t="s">
        <v>122</v>
      </c>
      <c r="E16" s="59" t="s">
        <v>26</v>
      </c>
      <c r="F16" s="60" t="s">
        <v>84</v>
      </c>
      <c r="G16" s="61">
        <v>6930</v>
      </c>
      <c r="H16" s="62">
        <v>77395</v>
      </c>
      <c r="I16" s="62"/>
      <c r="J16" s="62">
        <f>SUM(K16:O16)</f>
        <v>70000</v>
      </c>
      <c r="K16" s="62">
        <v>70000</v>
      </c>
      <c r="L16" s="62"/>
      <c r="M16" s="59"/>
      <c r="N16" s="63"/>
      <c r="O16" s="62"/>
      <c r="P16" s="62"/>
      <c r="Q16" s="3"/>
      <c r="R16" s="36" t="s">
        <v>24</v>
      </c>
      <c r="S16" s="37"/>
      <c r="T16" s="38"/>
      <c r="U16" s="39"/>
      <c r="W16" s="40"/>
    </row>
    <row r="17" spans="1:23" ht="36">
      <c r="A17" s="25" t="s">
        <v>29</v>
      </c>
      <c r="B17" s="58" t="s">
        <v>22</v>
      </c>
      <c r="C17" s="58" t="s">
        <v>23</v>
      </c>
      <c r="D17" s="58" t="s">
        <v>122</v>
      </c>
      <c r="E17" s="59" t="s">
        <v>28</v>
      </c>
      <c r="F17" s="60" t="s">
        <v>56</v>
      </c>
      <c r="G17" s="61">
        <v>0</v>
      </c>
      <c r="H17" s="62">
        <v>40000</v>
      </c>
      <c r="I17" s="62"/>
      <c r="J17" s="3">
        <f>SUM(K17:O17)</f>
        <v>20000</v>
      </c>
      <c r="K17" s="62">
        <v>20000</v>
      </c>
      <c r="L17" s="62"/>
      <c r="M17" s="59"/>
      <c r="N17" s="63"/>
      <c r="O17" s="62"/>
      <c r="P17" s="62"/>
      <c r="Q17" s="3"/>
      <c r="R17" s="36" t="s">
        <v>24</v>
      </c>
      <c r="S17" s="37"/>
      <c r="T17" s="38"/>
      <c r="U17" s="39"/>
      <c r="W17" s="40"/>
    </row>
    <row r="18" spans="1:23" ht="96">
      <c r="A18" s="25" t="s">
        <v>33</v>
      </c>
      <c r="B18" s="58" t="s">
        <v>30</v>
      </c>
      <c r="C18" s="58" t="s">
        <v>31</v>
      </c>
      <c r="D18" s="58" t="s">
        <v>125</v>
      </c>
      <c r="E18" s="59" t="s">
        <v>32</v>
      </c>
      <c r="F18" s="60" t="s">
        <v>85</v>
      </c>
      <c r="G18" s="61">
        <v>0</v>
      </c>
      <c r="H18" s="64">
        <v>16770</v>
      </c>
      <c r="I18" s="64"/>
      <c r="J18" s="64">
        <f>K18</f>
        <v>13485</v>
      </c>
      <c r="K18" s="64">
        <v>13485</v>
      </c>
      <c r="L18" s="65"/>
      <c r="M18" s="65"/>
      <c r="N18" s="65"/>
      <c r="O18" s="65"/>
      <c r="P18" s="65"/>
      <c r="Q18" s="41"/>
      <c r="R18" s="36" t="s">
        <v>24</v>
      </c>
      <c r="S18" s="37"/>
      <c r="T18" s="38"/>
      <c r="U18" s="39"/>
      <c r="W18" s="40"/>
    </row>
    <row r="19" spans="1:23" ht="30" customHeight="1">
      <c r="A19" s="102" t="s">
        <v>93</v>
      </c>
      <c r="B19" s="105" t="s">
        <v>105</v>
      </c>
      <c r="C19" s="105" t="s">
        <v>106</v>
      </c>
      <c r="D19" s="58" t="s">
        <v>122</v>
      </c>
      <c r="E19" s="129" t="s">
        <v>109</v>
      </c>
      <c r="F19" s="117" t="s">
        <v>44</v>
      </c>
      <c r="G19" s="67"/>
      <c r="H19" s="125">
        <v>406879</v>
      </c>
      <c r="I19" s="64"/>
      <c r="J19" s="114">
        <f>K19+K20+O21</f>
        <v>395000</v>
      </c>
      <c r="K19" s="64">
        <v>74357</v>
      </c>
      <c r="L19" s="65"/>
      <c r="M19" s="65"/>
      <c r="N19" s="65"/>
      <c r="O19" s="64"/>
      <c r="P19" s="65"/>
      <c r="Q19" s="41"/>
      <c r="R19" s="36" t="s">
        <v>24</v>
      </c>
      <c r="S19" s="37"/>
      <c r="T19" s="38"/>
      <c r="U19" s="39"/>
      <c r="W19" s="40"/>
    </row>
    <row r="20" spans="1:23" ht="24.75" customHeight="1">
      <c r="A20" s="103"/>
      <c r="B20" s="106"/>
      <c r="C20" s="106"/>
      <c r="D20" s="58" t="s">
        <v>123</v>
      </c>
      <c r="E20" s="130"/>
      <c r="F20" s="118"/>
      <c r="G20" s="67"/>
      <c r="H20" s="126"/>
      <c r="I20" s="64"/>
      <c r="J20" s="115"/>
      <c r="K20" s="64">
        <v>64129</v>
      </c>
      <c r="L20" s="65"/>
      <c r="M20" s="65"/>
      <c r="N20" s="65"/>
      <c r="O20" s="64"/>
      <c r="P20" s="65"/>
      <c r="Q20" s="41"/>
      <c r="R20" s="36" t="s">
        <v>24</v>
      </c>
      <c r="S20" s="37"/>
      <c r="T20" s="38"/>
      <c r="U20" s="39"/>
      <c r="W20" s="40"/>
    </row>
    <row r="21" spans="1:23" ht="23.25" customHeight="1">
      <c r="A21" s="104"/>
      <c r="B21" s="107"/>
      <c r="C21" s="107"/>
      <c r="D21" s="58" t="s">
        <v>124</v>
      </c>
      <c r="E21" s="131"/>
      <c r="F21" s="119"/>
      <c r="G21" s="67"/>
      <c r="H21" s="127"/>
      <c r="I21" s="64"/>
      <c r="J21" s="116"/>
      <c r="K21" s="64"/>
      <c r="L21" s="65"/>
      <c r="M21" s="65"/>
      <c r="N21" s="65"/>
      <c r="O21" s="64">
        <v>256514</v>
      </c>
      <c r="P21" s="65"/>
      <c r="Q21" s="41"/>
      <c r="R21" s="36" t="s">
        <v>24</v>
      </c>
      <c r="S21" s="37"/>
      <c r="T21" s="38"/>
      <c r="U21" s="39"/>
      <c r="W21" s="40"/>
    </row>
    <row r="22" spans="1:23" ht="32.25" customHeight="1">
      <c r="A22" s="87">
        <v>7</v>
      </c>
      <c r="B22" s="88" t="s">
        <v>105</v>
      </c>
      <c r="C22" s="88" t="s">
        <v>106</v>
      </c>
      <c r="D22" s="88" t="s">
        <v>122</v>
      </c>
      <c r="E22" s="89" t="s">
        <v>126</v>
      </c>
      <c r="F22" s="90" t="s">
        <v>44</v>
      </c>
      <c r="G22" s="91"/>
      <c r="H22" s="92">
        <v>90000</v>
      </c>
      <c r="I22" s="93"/>
      <c r="J22" s="94">
        <f>K22</f>
        <v>40000</v>
      </c>
      <c r="K22" s="93">
        <v>40000</v>
      </c>
      <c r="L22" s="95"/>
      <c r="M22" s="95"/>
      <c r="N22" s="95"/>
      <c r="O22" s="93"/>
      <c r="P22" s="96">
        <v>40000</v>
      </c>
      <c r="Q22" s="41"/>
      <c r="R22" s="36" t="s">
        <v>24</v>
      </c>
      <c r="S22" s="37"/>
      <c r="T22" s="38"/>
      <c r="U22" s="39"/>
      <c r="W22" s="40"/>
    </row>
    <row r="23" spans="1:23" ht="37.5" customHeight="1">
      <c r="A23" s="103" t="s">
        <v>94</v>
      </c>
      <c r="B23" s="106" t="s">
        <v>35</v>
      </c>
      <c r="C23" s="106" t="s">
        <v>36</v>
      </c>
      <c r="D23" s="78" t="s">
        <v>122</v>
      </c>
      <c r="E23" s="130" t="s">
        <v>111</v>
      </c>
      <c r="F23" s="118" t="s">
        <v>37</v>
      </c>
      <c r="G23" s="83">
        <v>205344.04</v>
      </c>
      <c r="H23" s="115">
        <v>23271175</v>
      </c>
      <c r="I23" s="84">
        <v>209631.56</v>
      </c>
      <c r="J23" s="115">
        <f>K23+K24+O25</f>
        <v>21200613</v>
      </c>
      <c r="K23" s="84">
        <v>15000</v>
      </c>
      <c r="L23" s="84"/>
      <c r="M23" s="85"/>
      <c r="N23" s="86"/>
      <c r="O23" s="84"/>
      <c r="P23" s="84"/>
      <c r="Q23" s="3">
        <v>14076245</v>
      </c>
      <c r="R23" s="36" t="s">
        <v>24</v>
      </c>
      <c r="S23" s="37"/>
      <c r="T23" s="38"/>
      <c r="U23" s="42"/>
      <c r="W23" s="40"/>
    </row>
    <row r="24" spans="1:23" ht="32.25" customHeight="1">
      <c r="A24" s="103"/>
      <c r="B24" s="106"/>
      <c r="C24" s="106"/>
      <c r="D24" s="58" t="s">
        <v>123</v>
      </c>
      <c r="E24" s="130"/>
      <c r="F24" s="118"/>
      <c r="G24" s="67"/>
      <c r="H24" s="115"/>
      <c r="I24" s="62"/>
      <c r="J24" s="115"/>
      <c r="K24" s="62">
        <v>7842914</v>
      </c>
      <c r="L24" s="62"/>
      <c r="M24" s="59"/>
      <c r="N24" s="63"/>
      <c r="O24" s="62"/>
      <c r="P24" s="62"/>
      <c r="Q24" s="3"/>
      <c r="R24" s="36" t="s">
        <v>24</v>
      </c>
      <c r="S24" s="37"/>
      <c r="T24" s="38"/>
      <c r="U24" s="42"/>
      <c r="W24" s="40"/>
    </row>
    <row r="25" spans="1:23" ht="27" customHeight="1">
      <c r="A25" s="104"/>
      <c r="B25" s="107"/>
      <c r="C25" s="107"/>
      <c r="D25" s="58" t="s">
        <v>124</v>
      </c>
      <c r="E25" s="131"/>
      <c r="F25" s="119"/>
      <c r="G25" s="67"/>
      <c r="H25" s="116"/>
      <c r="I25" s="62"/>
      <c r="J25" s="116"/>
      <c r="K25" s="62"/>
      <c r="L25" s="62"/>
      <c r="M25" s="59"/>
      <c r="N25" s="63"/>
      <c r="O25" s="62">
        <v>13342699</v>
      </c>
      <c r="P25" s="62"/>
      <c r="Q25" s="3"/>
      <c r="R25" s="36" t="s">
        <v>24</v>
      </c>
      <c r="S25" s="37"/>
      <c r="T25" s="38"/>
      <c r="U25" s="42"/>
      <c r="W25" s="40"/>
    </row>
    <row r="26" spans="1:23" ht="39" customHeight="1">
      <c r="A26" s="75" t="s">
        <v>95</v>
      </c>
      <c r="B26" s="78" t="s">
        <v>127</v>
      </c>
      <c r="C26" s="78" t="s">
        <v>128</v>
      </c>
      <c r="D26" s="58" t="s">
        <v>129</v>
      </c>
      <c r="E26" s="81" t="s">
        <v>130</v>
      </c>
      <c r="F26" s="79">
        <v>2012</v>
      </c>
      <c r="G26" s="67"/>
      <c r="H26" s="80">
        <v>50000</v>
      </c>
      <c r="I26" s="62"/>
      <c r="J26" s="80">
        <f>K26</f>
        <v>50000</v>
      </c>
      <c r="K26" s="62">
        <v>50000</v>
      </c>
      <c r="L26" s="62"/>
      <c r="M26" s="59"/>
      <c r="N26" s="63"/>
      <c r="O26" s="62"/>
      <c r="P26" s="62"/>
      <c r="Q26" s="3"/>
      <c r="R26" s="36" t="s">
        <v>24</v>
      </c>
      <c r="S26" s="37"/>
      <c r="T26" s="38"/>
      <c r="U26" s="42"/>
      <c r="W26" s="40"/>
    </row>
    <row r="27" spans="1:23" ht="48">
      <c r="A27" s="25" t="s">
        <v>96</v>
      </c>
      <c r="B27" s="58" t="s">
        <v>38</v>
      </c>
      <c r="C27" s="58" t="s">
        <v>39</v>
      </c>
      <c r="D27" s="58" t="s">
        <v>122</v>
      </c>
      <c r="E27" s="59" t="s">
        <v>86</v>
      </c>
      <c r="F27" s="66" t="s">
        <v>56</v>
      </c>
      <c r="G27" s="67">
        <v>0</v>
      </c>
      <c r="H27" s="62">
        <v>210000</v>
      </c>
      <c r="I27" s="62">
        <v>15579.5</v>
      </c>
      <c r="J27" s="62">
        <f>SUM(K27:O27)</f>
        <v>170000</v>
      </c>
      <c r="K27" s="62">
        <v>170000</v>
      </c>
      <c r="L27" s="62"/>
      <c r="M27" s="59"/>
      <c r="N27" s="63"/>
      <c r="O27" s="62"/>
      <c r="P27" s="62"/>
      <c r="Q27" s="3"/>
      <c r="R27" s="36" t="s">
        <v>24</v>
      </c>
      <c r="S27" s="37"/>
      <c r="T27" s="38"/>
      <c r="U27" s="42"/>
      <c r="W27" s="40"/>
    </row>
    <row r="28" spans="1:23" ht="72">
      <c r="A28" s="25" t="s">
        <v>97</v>
      </c>
      <c r="B28" s="58" t="s">
        <v>38</v>
      </c>
      <c r="C28" s="58" t="s">
        <v>42</v>
      </c>
      <c r="D28" s="73" t="s">
        <v>125</v>
      </c>
      <c r="E28" s="68" t="s">
        <v>43</v>
      </c>
      <c r="F28" s="66" t="s">
        <v>85</v>
      </c>
      <c r="G28" s="67">
        <v>0</v>
      </c>
      <c r="H28" s="62">
        <v>18165</v>
      </c>
      <c r="I28" s="62"/>
      <c r="J28" s="62">
        <f>SUM(K28:O28)</f>
        <v>6525</v>
      </c>
      <c r="K28" s="62">
        <v>6525</v>
      </c>
      <c r="L28" s="62"/>
      <c r="M28" s="59"/>
      <c r="N28" s="63"/>
      <c r="O28" s="62"/>
      <c r="P28" s="62"/>
      <c r="Q28" s="3">
        <v>7935</v>
      </c>
      <c r="R28" s="36" t="s">
        <v>24</v>
      </c>
      <c r="S28" s="37"/>
      <c r="T28" s="38"/>
      <c r="U28" s="42"/>
      <c r="W28" s="40"/>
    </row>
    <row r="29" spans="1:23" ht="23.25" customHeight="1">
      <c r="A29" s="25" t="s">
        <v>98</v>
      </c>
      <c r="B29" s="58" t="s">
        <v>132</v>
      </c>
      <c r="C29" s="58" t="s">
        <v>131</v>
      </c>
      <c r="D29" s="73" t="s">
        <v>129</v>
      </c>
      <c r="E29" s="68" t="s">
        <v>133</v>
      </c>
      <c r="F29" s="66">
        <v>2012</v>
      </c>
      <c r="G29" s="67"/>
      <c r="H29" s="62">
        <v>5000</v>
      </c>
      <c r="I29" s="62"/>
      <c r="J29" s="62">
        <f>K29</f>
        <v>5000</v>
      </c>
      <c r="K29" s="62">
        <v>5000</v>
      </c>
      <c r="L29" s="62"/>
      <c r="M29" s="59"/>
      <c r="N29" s="63"/>
      <c r="O29" s="62"/>
      <c r="P29" s="62"/>
      <c r="Q29" s="3"/>
      <c r="R29" s="36" t="s">
        <v>134</v>
      </c>
      <c r="S29" s="37"/>
      <c r="T29" s="38"/>
      <c r="U29" s="42"/>
      <c r="W29" s="40"/>
    </row>
    <row r="30" spans="1:23" ht="29.25" customHeight="1">
      <c r="A30" s="25" t="s">
        <v>99</v>
      </c>
      <c r="B30" s="58" t="s">
        <v>45</v>
      </c>
      <c r="C30" s="58" t="s">
        <v>46</v>
      </c>
      <c r="D30" s="58" t="s">
        <v>122</v>
      </c>
      <c r="E30" s="59" t="s">
        <v>47</v>
      </c>
      <c r="F30" s="60">
        <v>2012</v>
      </c>
      <c r="G30" s="61">
        <v>0</v>
      </c>
      <c r="H30" s="62">
        <v>40000</v>
      </c>
      <c r="I30" s="62"/>
      <c r="J30" s="62">
        <f>SUM(K30:O30)</f>
        <v>40000</v>
      </c>
      <c r="K30" s="62">
        <v>40000</v>
      </c>
      <c r="L30" s="62"/>
      <c r="M30" s="59"/>
      <c r="N30" s="63"/>
      <c r="O30" s="62"/>
      <c r="P30" s="62"/>
      <c r="Q30" s="3"/>
      <c r="R30" s="36" t="s">
        <v>24</v>
      </c>
      <c r="S30" s="37"/>
      <c r="T30" s="38"/>
      <c r="U30" s="42"/>
      <c r="W30" s="40"/>
    </row>
    <row r="31" spans="1:23" ht="36">
      <c r="A31" s="25" t="s">
        <v>34</v>
      </c>
      <c r="B31" s="58" t="s">
        <v>45</v>
      </c>
      <c r="C31" s="58" t="s">
        <v>46</v>
      </c>
      <c r="D31" s="58" t="s">
        <v>122</v>
      </c>
      <c r="E31" s="69" t="s">
        <v>48</v>
      </c>
      <c r="F31" s="60" t="s">
        <v>56</v>
      </c>
      <c r="G31" s="61">
        <v>0</v>
      </c>
      <c r="H31" s="62">
        <v>60000</v>
      </c>
      <c r="I31" s="62"/>
      <c r="J31" s="3">
        <f>SUM(K31:O31)</f>
        <v>30000</v>
      </c>
      <c r="K31" s="62">
        <v>30000</v>
      </c>
      <c r="L31" s="62"/>
      <c r="M31" s="59"/>
      <c r="N31" s="63"/>
      <c r="O31" s="62"/>
      <c r="P31" s="62"/>
      <c r="Q31" s="3"/>
      <c r="R31" s="36" t="s">
        <v>24</v>
      </c>
      <c r="S31" s="37"/>
      <c r="T31" s="38"/>
      <c r="U31" s="39"/>
      <c r="W31" s="40"/>
    </row>
    <row r="32" spans="1:23" ht="47.25" customHeight="1">
      <c r="A32" s="102" t="s">
        <v>100</v>
      </c>
      <c r="B32" s="105" t="s">
        <v>45</v>
      </c>
      <c r="C32" s="105" t="s">
        <v>46</v>
      </c>
      <c r="D32" s="58" t="s">
        <v>122</v>
      </c>
      <c r="E32" s="129" t="s">
        <v>113</v>
      </c>
      <c r="F32" s="117" t="s">
        <v>49</v>
      </c>
      <c r="G32" s="61">
        <v>223145</v>
      </c>
      <c r="H32" s="114">
        <v>6999379</v>
      </c>
      <c r="I32" s="62"/>
      <c r="J32" s="114">
        <f>K32+K33+O34</f>
        <v>6773824</v>
      </c>
      <c r="K32" s="62">
        <v>313504</v>
      </c>
      <c r="L32" s="62"/>
      <c r="M32" s="59"/>
      <c r="N32" s="63"/>
      <c r="O32" s="62"/>
      <c r="P32" s="62">
        <v>0</v>
      </c>
      <c r="Q32" s="3">
        <v>5516728</v>
      </c>
      <c r="R32" s="36" t="s">
        <v>24</v>
      </c>
      <c r="S32" s="37"/>
      <c r="T32" s="38"/>
      <c r="U32" s="39"/>
      <c r="W32" s="40"/>
    </row>
    <row r="33" spans="1:23" ht="37.5" customHeight="1">
      <c r="A33" s="103"/>
      <c r="B33" s="106"/>
      <c r="C33" s="106"/>
      <c r="D33" s="58" t="s">
        <v>123</v>
      </c>
      <c r="E33" s="130"/>
      <c r="F33" s="118"/>
      <c r="G33" s="70"/>
      <c r="H33" s="115"/>
      <c r="I33" s="62"/>
      <c r="J33" s="115"/>
      <c r="K33" s="62">
        <v>969049</v>
      </c>
      <c r="L33" s="62"/>
      <c r="M33" s="59"/>
      <c r="N33" s="63"/>
      <c r="O33" s="62"/>
      <c r="P33" s="62"/>
      <c r="Q33" s="3"/>
      <c r="R33" s="36" t="s">
        <v>24</v>
      </c>
      <c r="S33" s="37"/>
      <c r="T33" s="38"/>
      <c r="U33" s="39"/>
      <c r="W33" s="40"/>
    </row>
    <row r="34" spans="1:23" ht="30" customHeight="1">
      <c r="A34" s="128"/>
      <c r="B34" s="132"/>
      <c r="C34" s="132"/>
      <c r="D34" s="88" t="s">
        <v>124</v>
      </c>
      <c r="E34" s="136"/>
      <c r="F34" s="124"/>
      <c r="G34" s="98"/>
      <c r="H34" s="123"/>
      <c r="I34" s="99"/>
      <c r="J34" s="123"/>
      <c r="K34" s="99"/>
      <c r="L34" s="99"/>
      <c r="M34" s="100"/>
      <c r="N34" s="101"/>
      <c r="O34" s="99">
        <v>5491271</v>
      </c>
      <c r="P34" s="99"/>
      <c r="Q34" s="3"/>
      <c r="R34" s="36" t="s">
        <v>24</v>
      </c>
      <c r="S34" s="37"/>
      <c r="T34" s="38"/>
      <c r="U34" s="39"/>
      <c r="W34" s="40"/>
    </row>
    <row r="35" spans="1:23" ht="36">
      <c r="A35" s="75" t="s">
        <v>101</v>
      </c>
      <c r="B35" s="78" t="s">
        <v>45</v>
      </c>
      <c r="C35" s="78" t="s">
        <v>46</v>
      </c>
      <c r="D35" s="78" t="s">
        <v>122</v>
      </c>
      <c r="E35" s="85" t="s">
        <v>115</v>
      </c>
      <c r="F35" s="76" t="s">
        <v>44</v>
      </c>
      <c r="G35" s="97">
        <v>0</v>
      </c>
      <c r="H35" s="84">
        <v>1522321</v>
      </c>
      <c r="I35" s="84"/>
      <c r="J35" s="84">
        <f>SUM(K35:O35)</f>
        <v>600000</v>
      </c>
      <c r="K35" s="84">
        <v>600000</v>
      </c>
      <c r="L35" s="84"/>
      <c r="M35" s="85"/>
      <c r="N35" s="86"/>
      <c r="O35" s="84"/>
      <c r="P35" s="84">
        <v>922321</v>
      </c>
      <c r="Q35" s="3"/>
      <c r="R35" s="36" t="s">
        <v>24</v>
      </c>
      <c r="S35" s="37"/>
      <c r="T35" s="38"/>
      <c r="U35" s="39"/>
      <c r="W35" s="40"/>
    </row>
    <row r="36" spans="1:23" ht="36">
      <c r="A36" s="25" t="s">
        <v>102</v>
      </c>
      <c r="B36" s="58" t="s">
        <v>45</v>
      </c>
      <c r="C36" s="58" t="s">
        <v>50</v>
      </c>
      <c r="D36" s="74" t="s">
        <v>122</v>
      </c>
      <c r="E36" s="71" t="s">
        <v>51</v>
      </c>
      <c r="F36" s="72" t="s">
        <v>87</v>
      </c>
      <c r="G36" s="70" t="s">
        <v>52</v>
      </c>
      <c r="H36" s="62">
        <v>60500</v>
      </c>
      <c r="I36" s="62"/>
      <c r="J36" s="62">
        <f>SUM(K36:O36)</f>
        <v>60500</v>
      </c>
      <c r="K36" s="62">
        <v>60500</v>
      </c>
      <c r="L36" s="62"/>
      <c r="M36" s="59"/>
      <c r="N36" s="63"/>
      <c r="O36" s="62"/>
      <c r="P36" s="62"/>
      <c r="Q36" s="3"/>
      <c r="R36" s="36" t="s">
        <v>24</v>
      </c>
      <c r="S36" s="37"/>
      <c r="T36" s="38"/>
      <c r="U36" s="39"/>
      <c r="W36" s="40"/>
    </row>
    <row r="37" spans="1:23" ht="24">
      <c r="A37" s="25" t="s">
        <v>103</v>
      </c>
      <c r="B37" s="58" t="s">
        <v>45</v>
      </c>
      <c r="C37" s="58" t="s">
        <v>50</v>
      </c>
      <c r="D37" s="58" t="s">
        <v>122</v>
      </c>
      <c r="E37" s="59" t="s">
        <v>53</v>
      </c>
      <c r="F37" s="72" t="s">
        <v>80</v>
      </c>
      <c r="G37" s="70">
        <v>138992.8</v>
      </c>
      <c r="H37" s="62">
        <v>148993</v>
      </c>
      <c r="I37" s="62"/>
      <c r="J37" s="62">
        <f>SUM(K37:O37)</f>
        <v>10000</v>
      </c>
      <c r="K37" s="62">
        <v>10000</v>
      </c>
      <c r="L37" s="62"/>
      <c r="M37" s="59"/>
      <c r="N37" s="63"/>
      <c r="O37" s="62"/>
      <c r="P37" s="62"/>
      <c r="Q37" s="3"/>
      <c r="R37" s="36" t="s">
        <v>24</v>
      </c>
      <c r="S37" s="37"/>
      <c r="T37" s="38"/>
      <c r="U37" s="39"/>
      <c r="W37" s="40"/>
    </row>
    <row r="38" spans="1:24" ht="36">
      <c r="A38" s="25" t="s">
        <v>40</v>
      </c>
      <c r="B38" s="58" t="s">
        <v>45</v>
      </c>
      <c r="C38" s="58" t="s">
        <v>54</v>
      </c>
      <c r="D38" s="58" t="s">
        <v>122</v>
      </c>
      <c r="E38" s="59" t="s">
        <v>55</v>
      </c>
      <c r="F38" s="60" t="s">
        <v>56</v>
      </c>
      <c r="G38" s="61">
        <v>17171</v>
      </c>
      <c r="H38" s="62">
        <v>450000</v>
      </c>
      <c r="I38" s="62">
        <v>17171.5</v>
      </c>
      <c r="J38" s="62">
        <f>SUM(K38:O38)</f>
        <v>432828</v>
      </c>
      <c r="K38" s="62">
        <v>86828</v>
      </c>
      <c r="L38" s="62">
        <v>346000</v>
      </c>
      <c r="M38" s="59"/>
      <c r="N38" s="63"/>
      <c r="O38" s="62"/>
      <c r="P38" s="62"/>
      <c r="Q38" s="3">
        <v>157829</v>
      </c>
      <c r="R38" s="36" t="s">
        <v>24</v>
      </c>
      <c r="S38" s="37"/>
      <c r="T38" s="38"/>
      <c r="U38" s="42"/>
      <c r="W38" s="40"/>
      <c r="X38" s="26" t="s">
        <v>57</v>
      </c>
    </row>
    <row r="39" spans="1:23" ht="31.5" customHeight="1">
      <c r="A39" s="102" t="s">
        <v>41</v>
      </c>
      <c r="B39" s="105" t="s">
        <v>45</v>
      </c>
      <c r="C39" s="105" t="s">
        <v>54</v>
      </c>
      <c r="D39" s="58" t="s">
        <v>122</v>
      </c>
      <c r="E39" s="137" t="s">
        <v>118</v>
      </c>
      <c r="F39" s="117" t="s">
        <v>85</v>
      </c>
      <c r="G39" s="61">
        <v>71000</v>
      </c>
      <c r="H39" s="114">
        <v>9628401</v>
      </c>
      <c r="I39" s="62"/>
      <c r="J39" s="114">
        <f>K39+K40+O41</f>
        <v>5448436</v>
      </c>
      <c r="K39" s="62">
        <v>20000</v>
      </c>
      <c r="L39" s="62"/>
      <c r="M39" s="59"/>
      <c r="N39" s="63"/>
      <c r="O39" s="62"/>
      <c r="P39" s="62"/>
      <c r="Q39" s="3"/>
      <c r="R39" s="36" t="s">
        <v>24</v>
      </c>
      <c r="S39" s="37"/>
      <c r="T39" s="38"/>
      <c r="U39" s="42"/>
      <c r="W39" s="40"/>
    </row>
    <row r="40" spans="1:23" ht="28.5" customHeight="1">
      <c r="A40" s="103"/>
      <c r="B40" s="106"/>
      <c r="C40" s="106"/>
      <c r="D40" s="58" t="s">
        <v>123</v>
      </c>
      <c r="E40" s="138"/>
      <c r="F40" s="118"/>
      <c r="G40" s="61"/>
      <c r="H40" s="115"/>
      <c r="I40" s="62"/>
      <c r="J40" s="115"/>
      <c r="K40" s="62">
        <v>1628531</v>
      </c>
      <c r="L40" s="62"/>
      <c r="M40" s="59"/>
      <c r="N40" s="63"/>
      <c r="O40" s="62"/>
      <c r="P40" s="62"/>
      <c r="Q40" s="3"/>
      <c r="R40" s="36" t="s">
        <v>24</v>
      </c>
      <c r="S40" s="37"/>
      <c r="T40" s="38"/>
      <c r="U40" s="42"/>
      <c r="W40" s="40"/>
    </row>
    <row r="41" spans="1:23" ht="27.75" customHeight="1">
      <c r="A41" s="104"/>
      <c r="B41" s="107"/>
      <c r="C41" s="107"/>
      <c r="D41" s="58" t="s">
        <v>124</v>
      </c>
      <c r="E41" s="139"/>
      <c r="F41" s="119"/>
      <c r="G41" s="61"/>
      <c r="H41" s="116"/>
      <c r="I41" s="62"/>
      <c r="J41" s="116"/>
      <c r="K41" s="62"/>
      <c r="L41" s="62"/>
      <c r="M41" s="59"/>
      <c r="N41" s="63"/>
      <c r="O41" s="62">
        <v>3799905</v>
      </c>
      <c r="P41" s="62"/>
      <c r="Q41" s="3"/>
      <c r="R41" s="36" t="s">
        <v>24</v>
      </c>
      <c r="S41" s="37"/>
      <c r="T41" s="38"/>
      <c r="U41" s="42"/>
      <c r="W41" s="40"/>
    </row>
    <row r="42" spans="1:23" ht="36">
      <c r="A42" s="25" t="s">
        <v>104</v>
      </c>
      <c r="B42" s="58" t="s">
        <v>45</v>
      </c>
      <c r="C42" s="58" t="s">
        <v>58</v>
      </c>
      <c r="D42" s="58" t="s">
        <v>122</v>
      </c>
      <c r="E42" s="59" t="s">
        <v>59</v>
      </c>
      <c r="F42" s="60">
        <v>2012</v>
      </c>
      <c r="G42" s="61">
        <v>0</v>
      </c>
      <c r="H42" s="62">
        <v>10000</v>
      </c>
      <c r="I42" s="62"/>
      <c r="J42" s="62">
        <f>SUM(K42:O42)</f>
        <v>10000</v>
      </c>
      <c r="K42" s="62">
        <v>10000</v>
      </c>
      <c r="L42" s="62"/>
      <c r="M42" s="59"/>
      <c r="N42" s="63"/>
      <c r="O42" s="62"/>
      <c r="P42" s="62"/>
      <c r="Q42" s="3"/>
      <c r="R42" s="36" t="s">
        <v>24</v>
      </c>
      <c r="S42" s="37"/>
      <c r="T42" s="38"/>
      <c r="U42" s="42"/>
      <c r="W42" s="40"/>
    </row>
    <row r="43" spans="1:23" ht="24">
      <c r="A43" s="25" t="s">
        <v>135</v>
      </c>
      <c r="B43" s="58" t="s">
        <v>45</v>
      </c>
      <c r="C43" s="58" t="s">
        <v>58</v>
      </c>
      <c r="D43" s="58" t="s">
        <v>122</v>
      </c>
      <c r="E43" s="59" t="s">
        <v>60</v>
      </c>
      <c r="F43" s="60" t="s">
        <v>37</v>
      </c>
      <c r="G43" s="61">
        <v>82959.89</v>
      </c>
      <c r="H43" s="62">
        <v>168960</v>
      </c>
      <c r="I43" s="62"/>
      <c r="J43" s="62">
        <f>SUM(K43:O43)</f>
        <v>18000</v>
      </c>
      <c r="K43" s="62">
        <v>18000</v>
      </c>
      <c r="L43" s="62"/>
      <c r="M43" s="59"/>
      <c r="N43" s="63"/>
      <c r="O43" s="62"/>
      <c r="P43" s="62"/>
      <c r="Q43" s="3"/>
      <c r="R43" s="36" t="s">
        <v>24</v>
      </c>
      <c r="S43" s="37"/>
      <c r="T43" s="38"/>
      <c r="U43" s="42"/>
      <c r="W43" s="40"/>
    </row>
    <row r="44" spans="1:23" ht="24">
      <c r="A44" s="25" t="s">
        <v>136</v>
      </c>
      <c r="B44" s="58" t="s">
        <v>45</v>
      </c>
      <c r="C44" s="58" t="s">
        <v>58</v>
      </c>
      <c r="D44" s="58" t="s">
        <v>122</v>
      </c>
      <c r="E44" s="59" t="s">
        <v>78</v>
      </c>
      <c r="F44" s="60" t="s">
        <v>44</v>
      </c>
      <c r="G44" s="61">
        <v>0</v>
      </c>
      <c r="H44" s="62">
        <v>1100000</v>
      </c>
      <c r="I44" s="62"/>
      <c r="J44" s="62">
        <f>SUM(K44:O44)</f>
        <v>50000</v>
      </c>
      <c r="K44" s="62">
        <v>50000</v>
      </c>
      <c r="L44" s="62"/>
      <c r="M44" s="59"/>
      <c r="N44" s="63"/>
      <c r="O44" s="62"/>
      <c r="P44" s="62">
        <v>1000000</v>
      </c>
      <c r="Q44" s="3"/>
      <c r="R44" s="36" t="s">
        <v>24</v>
      </c>
      <c r="S44" s="37"/>
      <c r="T44" s="38"/>
      <c r="U44" s="42"/>
      <c r="W44" s="40"/>
    </row>
    <row r="45" spans="1:23" ht="30" customHeight="1">
      <c r="A45" s="102" t="s">
        <v>137</v>
      </c>
      <c r="B45" s="105" t="s">
        <v>90</v>
      </c>
      <c r="C45" s="105" t="s">
        <v>91</v>
      </c>
      <c r="D45" s="58" t="s">
        <v>122</v>
      </c>
      <c r="E45" s="129" t="s">
        <v>119</v>
      </c>
      <c r="F45" s="117" t="s">
        <v>56</v>
      </c>
      <c r="G45" s="61"/>
      <c r="H45" s="114">
        <v>311000</v>
      </c>
      <c r="I45" s="62"/>
      <c r="J45" s="114">
        <f>K45+K46+O47</f>
        <v>301000</v>
      </c>
      <c r="K45" s="62">
        <v>53000</v>
      </c>
      <c r="L45" s="62"/>
      <c r="M45" s="59"/>
      <c r="N45" s="63"/>
      <c r="O45" s="62"/>
      <c r="P45" s="62"/>
      <c r="Q45" s="3"/>
      <c r="R45" s="36" t="s">
        <v>24</v>
      </c>
      <c r="S45" s="37"/>
      <c r="T45" s="38"/>
      <c r="U45" s="42"/>
      <c r="W45" s="40"/>
    </row>
    <row r="46" spans="1:23" ht="33.75" customHeight="1">
      <c r="A46" s="103"/>
      <c r="B46" s="106"/>
      <c r="C46" s="106"/>
      <c r="D46" s="58" t="s">
        <v>123</v>
      </c>
      <c r="E46" s="130"/>
      <c r="F46" s="118"/>
      <c r="G46" s="61"/>
      <c r="H46" s="115"/>
      <c r="I46" s="62"/>
      <c r="J46" s="115"/>
      <c r="K46" s="62">
        <v>124000</v>
      </c>
      <c r="L46" s="62"/>
      <c r="M46" s="59"/>
      <c r="N46" s="63"/>
      <c r="O46" s="62"/>
      <c r="P46" s="62"/>
      <c r="Q46" s="3"/>
      <c r="R46" s="36" t="s">
        <v>24</v>
      </c>
      <c r="S46" s="37"/>
      <c r="T46" s="38"/>
      <c r="U46" s="42"/>
      <c r="W46" s="40"/>
    </row>
    <row r="47" spans="1:23" ht="27" customHeight="1">
      <c r="A47" s="104"/>
      <c r="B47" s="107"/>
      <c r="C47" s="107"/>
      <c r="D47" s="58" t="s">
        <v>124</v>
      </c>
      <c r="E47" s="131"/>
      <c r="F47" s="119"/>
      <c r="G47" s="61">
        <v>0</v>
      </c>
      <c r="H47" s="116"/>
      <c r="I47" s="62"/>
      <c r="J47" s="116"/>
      <c r="K47" s="62"/>
      <c r="L47" s="62"/>
      <c r="M47" s="59"/>
      <c r="N47" s="63"/>
      <c r="O47" s="62">
        <v>124000</v>
      </c>
      <c r="P47" s="62"/>
      <c r="Q47" s="3"/>
      <c r="R47" s="36" t="s">
        <v>24</v>
      </c>
      <c r="S47" s="37"/>
      <c r="T47" s="38"/>
      <c r="U47" s="42"/>
      <c r="W47" s="40"/>
    </row>
    <row r="48" spans="1:23" ht="12.75">
      <c r="A48" s="147" t="s">
        <v>61</v>
      </c>
      <c r="B48" s="148"/>
      <c r="C48" s="148"/>
      <c r="D48" s="148"/>
      <c r="E48" s="149"/>
      <c r="F48" s="43"/>
      <c r="G48" s="44"/>
      <c r="H48" s="3">
        <f>SUM(H14:H46)</f>
        <v>48973065</v>
      </c>
      <c r="I48" s="3"/>
      <c r="J48" s="3">
        <f aca="true" t="shared" si="0" ref="J48:Q48">SUM(J14:J47)</f>
        <v>39667211</v>
      </c>
      <c r="K48" s="3">
        <f t="shared" si="0"/>
        <v>13306822</v>
      </c>
      <c r="L48" s="3">
        <f t="shared" si="0"/>
        <v>3346000</v>
      </c>
      <c r="M48" s="3">
        <f t="shared" si="0"/>
        <v>0</v>
      </c>
      <c r="N48" s="3">
        <f t="shared" si="0"/>
        <v>0</v>
      </c>
      <c r="O48" s="3">
        <f t="shared" si="0"/>
        <v>23014389</v>
      </c>
      <c r="P48" s="3">
        <f t="shared" si="0"/>
        <v>1962321</v>
      </c>
      <c r="Q48" s="3">
        <f t="shared" si="0"/>
        <v>19758737</v>
      </c>
      <c r="R48" s="23" t="s">
        <v>62</v>
      </c>
      <c r="S48" s="45"/>
      <c r="T48" s="46"/>
      <c r="U48" s="46"/>
      <c r="W48" s="40"/>
    </row>
    <row r="50" spans="2:17" ht="12.75" customHeight="1">
      <c r="B50" s="144" t="s">
        <v>63</v>
      </c>
      <c r="C50" s="144"/>
      <c r="D50" s="144"/>
      <c r="E50" s="144"/>
      <c r="F50" s="47"/>
      <c r="G50" s="47"/>
      <c r="H50" s="47"/>
      <c r="I50" s="47"/>
      <c r="J50" s="48"/>
      <c r="K50" s="48"/>
      <c r="L50" s="48"/>
      <c r="M50" s="48"/>
      <c r="N50" s="48"/>
      <c r="O50" s="48"/>
      <c r="P50" s="48"/>
      <c r="Q50" s="48"/>
    </row>
    <row r="51" spans="2:17" ht="12.75" customHeight="1">
      <c r="B51" s="48"/>
      <c r="C51" s="48"/>
      <c r="D51" s="48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4"/>
    </row>
    <row r="52" spans="2:17" ht="15" customHeight="1">
      <c r="B52" s="21" t="s">
        <v>110</v>
      </c>
      <c r="C52" s="48"/>
      <c r="D52" s="48"/>
      <c r="E52" s="141" t="s">
        <v>83</v>
      </c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4"/>
    </row>
    <row r="53" spans="2:17" ht="30" customHeight="1">
      <c r="B53" s="21" t="s">
        <v>108</v>
      </c>
      <c r="C53" s="48"/>
      <c r="D53" s="48"/>
      <c r="E53" s="145" t="s">
        <v>107</v>
      </c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2:17" ht="15" customHeight="1">
      <c r="B54" s="21" t="s">
        <v>112</v>
      </c>
      <c r="C54" s="48"/>
      <c r="D54" s="48"/>
      <c r="E54" s="144" t="s">
        <v>66</v>
      </c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4"/>
    </row>
    <row r="55" spans="2:16" ht="15" customHeight="1">
      <c r="B55" s="21" t="s">
        <v>114</v>
      </c>
      <c r="C55" s="48"/>
      <c r="D55" s="48"/>
      <c r="E55" s="144" t="s">
        <v>64</v>
      </c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</row>
    <row r="56" spans="2:18" ht="27" customHeight="1">
      <c r="B56" s="21" t="s">
        <v>116</v>
      </c>
      <c r="C56" s="48"/>
      <c r="D56" s="48"/>
      <c r="E56" s="143" t="s">
        <v>65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</row>
    <row r="57" spans="2:16" ht="15" customHeight="1">
      <c r="B57" s="21" t="s">
        <v>117</v>
      </c>
      <c r="E57" s="141" t="s">
        <v>81</v>
      </c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</row>
    <row r="58" spans="2:18" ht="15" customHeight="1">
      <c r="B58" s="21" t="s">
        <v>120</v>
      </c>
      <c r="C58" s="48"/>
      <c r="D58" s="48"/>
      <c r="E58" s="142" t="s">
        <v>92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</row>
    <row r="59" spans="17:18" ht="19.5" customHeight="1">
      <c r="Q59" s="49"/>
      <c r="R59" s="49"/>
    </row>
    <row r="60" spans="12:17" ht="15.75">
      <c r="L60" s="146" t="s">
        <v>140</v>
      </c>
      <c r="M60" s="146"/>
      <c r="N60" s="146"/>
      <c r="O60" s="146"/>
      <c r="P60" s="146"/>
      <c r="Q60" s="5"/>
    </row>
    <row r="61" spans="14:17" ht="15.75">
      <c r="N61" s="26"/>
      <c r="O61" s="40"/>
      <c r="P61" s="5"/>
      <c r="Q61" s="50"/>
    </row>
    <row r="62" spans="12:16" ht="15.75" customHeight="1">
      <c r="L62" s="146" t="s">
        <v>141</v>
      </c>
      <c r="M62" s="146"/>
      <c r="N62" s="146"/>
      <c r="O62" s="146"/>
      <c r="P62" s="146"/>
    </row>
    <row r="64" spans="5:17" ht="12.75" customHeight="1"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</row>
    <row r="68" spans="4:5" ht="12.75">
      <c r="D68" s="21">
        <v>6050</v>
      </c>
      <c r="E68" s="77">
        <f>K14+K15+K16+K17+K19+K22+K23+K27+K30+K31+K32+K35+K36+K37+K38+K39+K42+K43+K44+K45+L14+L38</f>
        <v>5949189</v>
      </c>
    </row>
    <row r="69" spans="4:5" ht="12.75">
      <c r="D69" s="21">
        <v>6059</v>
      </c>
      <c r="E69" s="77">
        <f>K20+K24+K33+K40+K46</f>
        <v>10628623</v>
      </c>
    </row>
    <row r="70" spans="4:5" ht="12.75">
      <c r="D70" s="21">
        <v>6057</v>
      </c>
      <c r="E70" s="77">
        <f>O21+O25+O34+O41+O47</f>
        <v>23014389</v>
      </c>
    </row>
    <row r="71" spans="4:5" ht="12.75">
      <c r="D71" s="21">
        <v>6639</v>
      </c>
      <c r="E71" s="77">
        <f>K18+K28</f>
        <v>20010</v>
      </c>
    </row>
    <row r="72" spans="4:5" ht="12.75">
      <c r="D72" s="21">
        <v>6060</v>
      </c>
      <c r="E72" s="77">
        <f>K26+K29</f>
        <v>55000</v>
      </c>
    </row>
    <row r="73" spans="8:10" ht="12.75">
      <c r="H73" s="77"/>
      <c r="J73" s="77"/>
    </row>
    <row r="74" ht="39.75" customHeight="1">
      <c r="E74" s="82">
        <f>SUM(E68:E73)</f>
        <v>39667211</v>
      </c>
    </row>
    <row r="75" spans="3:17" ht="12.75">
      <c r="C75" s="140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49"/>
    </row>
  </sheetData>
  <sheetProtection selectLockedCells="1" selectUnlockedCells="1"/>
  <mergeCells count="67">
    <mergeCell ref="F9:F11"/>
    <mergeCell ref="A6:R6"/>
    <mergeCell ref="A8:A12"/>
    <mergeCell ref="B8:B12"/>
    <mergeCell ref="C8:C12"/>
    <mergeCell ref="E8:E12"/>
    <mergeCell ref="G8:G12"/>
    <mergeCell ref="K9:P9"/>
    <mergeCell ref="H8:H12"/>
    <mergeCell ref="R8:R12"/>
    <mergeCell ref="E53:Q53"/>
    <mergeCell ref="A48:E48"/>
    <mergeCell ref="B50:E50"/>
    <mergeCell ref="E51:P51"/>
    <mergeCell ref="E52:P52"/>
    <mergeCell ref="J9:J12"/>
    <mergeCell ref="L10:L12"/>
    <mergeCell ref="M10:N12"/>
    <mergeCell ref="B32:B34"/>
    <mergeCell ref="P10:P12"/>
    <mergeCell ref="C75:P75"/>
    <mergeCell ref="E58:R58"/>
    <mergeCell ref="E57:P57"/>
    <mergeCell ref="E56:R56"/>
    <mergeCell ref="E55:P55"/>
    <mergeCell ref="E54:P54"/>
    <mergeCell ref="E64:Q64"/>
    <mergeCell ref="L60:P60"/>
    <mergeCell ref="L62:P62"/>
    <mergeCell ref="D8:D12"/>
    <mergeCell ref="B45:B47"/>
    <mergeCell ref="H45:H47"/>
    <mergeCell ref="E19:E21"/>
    <mergeCell ref="C19:C21"/>
    <mergeCell ref="B19:B21"/>
    <mergeCell ref="E23:E25"/>
    <mergeCell ref="E32:E34"/>
    <mergeCell ref="E39:E41"/>
    <mergeCell ref="C23:C25"/>
    <mergeCell ref="B23:B25"/>
    <mergeCell ref="H23:H25"/>
    <mergeCell ref="F23:F25"/>
    <mergeCell ref="E45:E47"/>
    <mergeCell ref="J45:J47"/>
    <mergeCell ref="F45:F47"/>
    <mergeCell ref="C45:C47"/>
    <mergeCell ref="C32:C34"/>
    <mergeCell ref="J8:P8"/>
    <mergeCell ref="A19:A21"/>
    <mergeCell ref="A23:A25"/>
    <mergeCell ref="J32:J34"/>
    <mergeCell ref="H32:H34"/>
    <mergeCell ref="F32:F34"/>
    <mergeCell ref="J19:J21"/>
    <mergeCell ref="H19:H21"/>
    <mergeCell ref="F19:F21"/>
    <mergeCell ref="A32:A34"/>
    <mergeCell ref="A39:A41"/>
    <mergeCell ref="A45:A47"/>
    <mergeCell ref="B39:B41"/>
    <mergeCell ref="C39:C41"/>
    <mergeCell ref="O10:O12"/>
    <mergeCell ref="K10:K12"/>
    <mergeCell ref="J39:J41"/>
    <mergeCell ref="H39:H41"/>
    <mergeCell ref="F39:F41"/>
    <mergeCell ref="J23:J25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85" r:id="rId1"/>
  <headerFooter alignWithMargins="0">
    <oddFooter>&amp;RStrona &amp;P z &amp;N</oddFooter>
  </headerFooter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.7109375" style="1" customWidth="1"/>
    <col min="4" max="4" width="15.57421875" style="1" customWidth="1"/>
    <col min="5" max="5" width="12.00390625" style="1" customWidth="1"/>
    <col min="6" max="6" width="12.421875" style="1" customWidth="1"/>
    <col min="7" max="7" width="9.421875" style="1" customWidth="1"/>
    <col min="8" max="8" width="9.57421875" style="1" customWidth="1"/>
    <col min="9" max="9" width="12.00390625" style="1" customWidth="1"/>
    <col min="10" max="10" width="13.57421875" style="1" customWidth="1"/>
    <col min="11" max="11" width="11.28125" style="1" customWidth="1"/>
    <col min="12" max="12" width="16.7109375" style="1" customWidth="1"/>
    <col min="13" max="13" width="9.140625" style="1" customWidth="1"/>
  </cols>
  <sheetData>
    <row r="1" spans="1:12" ht="12.75" customHeight="1">
      <c r="A1" s="160" t="s">
        <v>67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1</v>
      </c>
    </row>
    <row r="3" spans="1:13" ht="12.75" customHeight="1">
      <c r="A3" s="161" t="s">
        <v>2</v>
      </c>
      <c r="B3" s="161" t="s">
        <v>3</v>
      </c>
      <c r="C3" s="161" t="s">
        <v>4</v>
      </c>
      <c r="D3" s="158" t="s">
        <v>68</v>
      </c>
      <c r="E3" s="158" t="s">
        <v>69</v>
      </c>
      <c r="F3" s="158" t="s">
        <v>8</v>
      </c>
      <c r="G3" s="158"/>
      <c r="H3" s="158"/>
      <c r="I3" s="158"/>
      <c r="J3" s="158"/>
      <c r="K3" s="158"/>
      <c r="L3" s="158" t="s">
        <v>70</v>
      </c>
      <c r="M3" s="2"/>
    </row>
    <row r="4" spans="1:13" ht="12.75" customHeight="1">
      <c r="A4" s="161"/>
      <c r="B4" s="161"/>
      <c r="C4" s="161"/>
      <c r="D4" s="158"/>
      <c r="E4" s="158"/>
      <c r="F4" s="158" t="s">
        <v>71</v>
      </c>
      <c r="G4" s="158" t="s">
        <v>12</v>
      </c>
      <c r="H4" s="158"/>
      <c r="I4" s="158"/>
      <c r="J4" s="158"/>
      <c r="K4" s="158"/>
      <c r="L4" s="158"/>
      <c r="M4" s="2"/>
    </row>
    <row r="5" spans="1:13" ht="12.75" customHeight="1">
      <c r="A5" s="161"/>
      <c r="B5" s="161"/>
      <c r="C5" s="161"/>
      <c r="D5" s="158"/>
      <c r="E5" s="158"/>
      <c r="F5" s="158"/>
      <c r="G5" s="158" t="s">
        <v>14</v>
      </c>
      <c r="H5" s="158" t="s">
        <v>15</v>
      </c>
      <c r="I5" s="158" t="s">
        <v>16</v>
      </c>
      <c r="J5" s="158" t="s">
        <v>72</v>
      </c>
      <c r="K5" s="158" t="s">
        <v>18</v>
      </c>
      <c r="L5" s="158"/>
      <c r="M5" s="2"/>
    </row>
    <row r="6" spans="1:13" ht="12.75">
      <c r="A6" s="161"/>
      <c r="B6" s="161"/>
      <c r="C6" s="161"/>
      <c r="D6" s="158"/>
      <c r="E6" s="158"/>
      <c r="F6" s="158"/>
      <c r="G6" s="158"/>
      <c r="H6" s="158"/>
      <c r="I6" s="158"/>
      <c r="J6" s="158"/>
      <c r="K6" s="158"/>
      <c r="L6" s="158"/>
      <c r="M6" s="2"/>
    </row>
    <row r="7" spans="1:13" ht="12.75">
      <c r="A7" s="161"/>
      <c r="B7" s="161"/>
      <c r="C7" s="161"/>
      <c r="D7" s="158"/>
      <c r="E7" s="158"/>
      <c r="F7" s="158"/>
      <c r="G7" s="158"/>
      <c r="H7" s="158"/>
      <c r="I7" s="158"/>
      <c r="J7" s="158"/>
      <c r="K7" s="158"/>
      <c r="L7" s="158"/>
      <c r="M7" s="2"/>
    </row>
    <row r="8" spans="1:12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11</v>
      </c>
    </row>
    <row r="9" spans="1:12" ht="51">
      <c r="A9" s="9" t="s">
        <v>21</v>
      </c>
      <c r="B9" s="10"/>
      <c r="C9" s="10"/>
      <c r="D9" s="10"/>
      <c r="E9" s="10"/>
      <c r="F9" s="10"/>
      <c r="G9" s="10"/>
      <c r="H9" s="10"/>
      <c r="I9" s="11" t="s">
        <v>73</v>
      </c>
      <c r="J9" s="10"/>
      <c r="K9" s="10"/>
      <c r="L9" s="10"/>
    </row>
    <row r="10" spans="1:12" ht="51">
      <c r="A10" s="12" t="s">
        <v>25</v>
      </c>
      <c r="B10" s="13"/>
      <c r="C10" s="13"/>
      <c r="D10" s="13"/>
      <c r="E10" s="13"/>
      <c r="F10" s="13"/>
      <c r="G10" s="13"/>
      <c r="H10" s="13"/>
      <c r="I10" s="14" t="s">
        <v>73</v>
      </c>
      <c r="J10" s="13"/>
      <c r="K10" s="13"/>
      <c r="L10" s="13"/>
    </row>
    <row r="11" spans="1:12" ht="51">
      <c r="A11" s="12" t="s">
        <v>27</v>
      </c>
      <c r="B11" s="13"/>
      <c r="C11" s="13"/>
      <c r="D11" s="13"/>
      <c r="E11" s="13"/>
      <c r="F11" s="13"/>
      <c r="G11" s="13"/>
      <c r="H11" s="13"/>
      <c r="I11" s="15" t="s">
        <v>73</v>
      </c>
      <c r="J11" s="13"/>
      <c r="K11" s="13"/>
      <c r="L11" s="13"/>
    </row>
    <row r="12" spans="1:12" ht="51">
      <c r="A12" s="12" t="s">
        <v>29</v>
      </c>
      <c r="B12" s="13"/>
      <c r="C12" s="13"/>
      <c r="D12" s="13"/>
      <c r="E12" s="13"/>
      <c r="F12" s="13"/>
      <c r="G12" s="13"/>
      <c r="H12" s="13"/>
      <c r="I12" s="16" t="s">
        <v>73</v>
      </c>
      <c r="J12" s="13"/>
      <c r="K12" s="13"/>
      <c r="L12" s="13"/>
    </row>
    <row r="13" spans="1:12" ht="12.75">
      <c r="A13" s="159" t="s">
        <v>61</v>
      </c>
      <c r="B13" s="159"/>
      <c r="C13" s="159"/>
      <c r="D13" s="159"/>
      <c r="E13" s="17"/>
      <c r="F13" s="18"/>
      <c r="G13" s="17"/>
      <c r="H13" s="17"/>
      <c r="I13" s="17"/>
      <c r="J13" s="17"/>
      <c r="K13" s="17"/>
      <c r="L13" s="19" t="s">
        <v>62</v>
      </c>
    </row>
    <row r="15" ht="12.75">
      <c r="A15" s="1" t="s">
        <v>74</v>
      </c>
    </row>
    <row r="16" ht="12.75">
      <c r="A16" s="1" t="s">
        <v>75</v>
      </c>
    </row>
    <row r="17" ht="12.75">
      <c r="A17" s="1" t="s">
        <v>76</v>
      </c>
    </row>
    <row r="18" ht="12.75">
      <c r="A18" s="1" t="s">
        <v>77</v>
      </c>
    </row>
    <row r="20" ht="12.75">
      <c r="A20" s="20"/>
    </row>
  </sheetData>
  <sheetProtection selectLockedCells="1" selectUnlockedCells="1"/>
  <mergeCells count="16">
    <mergeCell ref="A1:L1"/>
    <mergeCell ref="A3:A7"/>
    <mergeCell ref="B3:B7"/>
    <mergeCell ref="C3:C7"/>
    <mergeCell ref="D3:D7"/>
    <mergeCell ref="E3:E7"/>
    <mergeCell ref="F3:K3"/>
    <mergeCell ref="L3:L7"/>
    <mergeCell ref="F4:F7"/>
    <mergeCell ref="G4:K4"/>
    <mergeCell ref="G5:G7"/>
    <mergeCell ref="H5:H7"/>
    <mergeCell ref="I5:I7"/>
    <mergeCell ref="J5:J7"/>
    <mergeCell ref="K5:K7"/>
    <mergeCell ref="A13:D1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2012-01-02T13:19:30Z</cp:lastPrinted>
  <dcterms:created xsi:type="dcterms:W3CDTF">2011-08-01T15:36:25Z</dcterms:created>
  <dcterms:modified xsi:type="dcterms:W3CDTF">2012-01-25T14:54:10Z</dcterms:modified>
  <cp:category/>
  <cp:version/>
  <cp:contentType/>
  <cp:contentStatus/>
</cp:coreProperties>
</file>