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45" windowHeight="690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'Arkusz1'!$A$1:$H$499</definedName>
    <definedName name="_xlnm.Print_Titles" localSheetId="0">'Arkusz1'!$8:$12</definedName>
  </definedNames>
  <calcPr fullCalcOnLoad="1"/>
</workbook>
</file>

<file path=xl/sharedStrings.xml><?xml version="1.0" encoding="utf-8"?>
<sst xmlns="http://schemas.openxmlformats.org/spreadsheetml/2006/main" count="687" uniqueCount="220">
  <si>
    <t>w zł</t>
  </si>
  <si>
    <t>Wykonanie</t>
  </si>
  <si>
    <t>Dz.</t>
  </si>
  <si>
    <t>Rozdz.</t>
  </si>
  <si>
    <t>§</t>
  </si>
  <si>
    <t>Treść</t>
  </si>
  <si>
    <t>wydatków</t>
  </si>
  <si>
    <t>wykon</t>
  </si>
  <si>
    <t>za I półrocze</t>
  </si>
  <si>
    <t>Ogółem</t>
  </si>
  <si>
    <t xml:space="preserve"> - bieżące</t>
  </si>
  <si>
    <t xml:space="preserve"> - inwestycyjne</t>
  </si>
  <si>
    <t>010</t>
  </si>
  <si>
    <t>Rolnictwo i łowiectwo</t>
  </si>
  <si>
    <t>Różne wydatki na rzecz osób fizycznych</t>
  </si>
  <si>
    <t>Wynagrodzenia osobowe pracowników</t>
  </si>
  <si>
    <t>Dodatkowe wynagrodzenie roczne</t>
  </si>
  <si>
    <t>Składki na ubezpieczenia społeczne</t>
  </si>
  <si>
    <t>Składki na Fundusz Pracy</t>
  </si>
  <si>
    <t>4210</t>
  </si>
  <si>
    <t>Zakup materiałów i wyposażenia</t>
  </si>
  <si>
    <t>Zakup energii</t>
  </si>
  <si>
    <t>Zakup usług pozostałych</t>
  </si>
  <si>
    <t>Transport i łączność</t>
  </si>
  <si>
    <t>Zakup usług remontowych</t>
  </si>
  <si>
    <t>Wydatki inwestycyjne jednostek budżetowych</t>
  </si>
  <si>
    <t>Drogi publiczne gminne</t>
  </si>
  <si>
    <t>Pozostała działalność</t>
  </si>
  <si>
    <t>Gospodarka mieszkaniowa</t>
  </si>
  <si>
    <t>Gospodarka gruntami i nieruchomościami</t>
  </si>
  <si>
    <t>Różne opłaty i składki</t>
  </si>
  <si>
    <t xml:space="preserve">Działalność usługowa </t>
  </si>
  <si>
    <t>Plany zagospodarowania przestrzennego</t>
  </si>
  <si>
    <t>Podróże służbowe krajowe</t>
  </si>
  <si>
    <t>Informatyka</t>
  </si>
  <si>
    <t>Administracja publiczna</t>
  </si>
  <si>
    <t>Urzędy wojewódzkie</t>
  </si>
  <si>
    <t>Rady gmin (miast i miast na prawach powiatu)</t>
  </si>
  <si>
    <t>Urzędy gmin (miast i miast na prawach powiatu)</t>
  </si>
  <si>
    <t>4280</t>
  </si>
  <si>
    <t>Zakup usług zdrowotnych</t>
  </si>
  <si>
    <t>Urzędy naczelnych organów władzy państ.</t>
  </si>
  <si>
    <t>Zakup środków żywności</t>
  </si>
  <si>
    <t>Ochotnicze straże pożarne</t>
  </si>
  <si>
    <t>Obrona cywilna</t>
  </si>
  <si>
    <t xml:space="preserve">Obsługa długu publicznego </t>
  </si>
  <si>
    <t>Różne rozliczenia</t>
  </si>
  <si>
    <t>Rezerwy ogólne i celowe</t>
  </si>
  <si>
    <t xml:space="preserve">Rezerwy </t>
  </si>
  <si>
    <t>Oświata i wychowanie</t>
  </si>
  <si>
    <t>Szkoły podstawowe</t>
  </si>
  <si>
    <t xml:space="preserve">Zakup pomocy naukowych, dydaktycznych i książek </t>
  </si>
  <si>
    <t>Gimnazja</t>
  </si>
  <si>
    <t>4240</t>
  </si>
  <si>
    <t>Dowożenie uczniów do szkół</t>
  </si>
  <si>
    <t>Wpłaty na Państ.Fun.Rehabilitacji Osób Niepełnospr.</t>
  </si>
  <si>
    <t>Ochrona zdrowia</t>
  </si>
  <si>
    <t>Odpisy na zakładowy fundusz świadczeń socjalnych</t>
  </si>
  <si>
    <t>Przeciwdziałanie alkoholizmowi</t>
  </si>
  <si>
    <t>Składki na ubezpieczenia zdrowotne</t>
  </si>
  <si>
    <t>Świadczenia społeczne</t>
  </si>
  <si>
    <t>Domy pomocy społecznej</t>
  </si>
  <si>
    <t>Ośrodki wsparcia</t>
  </si>
  <si>
    <t>Zasiłki i pomoc w naturze oraz składki na</t>
  </si>
  <si>
    <t>Dodatki mieszkaniowe</t>
  </si>
  <si>
    <t>Ośrodki pomocy społecznej</t>
  </si>
  <si>
    <t>Edukacyjna opieka wychowawcza</t>
  </si>
  <si>
    <t>Świetlice szkolne</t>
  </si>
  <si>
    <t xml:space="preserve">Przedszkola </t>
  </si>
  <si>
    <t>Pomoc materialna dla uczniów</t>
  </si>
  <si>
    <t>Gospodarka komunalna i ochrona środowiska</t>
  </si>
  <si>
    <t>Oczyszczanie miast i wsi</t>
  </si>
  <si>
    <t>Oświetlenie ulic, placów i dróg</t>
  </si>
  <si>
    <t>Biblioteki</t>
  </si>
  <si>
    <t>Kultura fizyczna i sport</t>
  </si>
  <si>
    <t>01030</t>
  </si>
  <si>
    <t>Izby rolnicze</t>
  </si>
  <si>
    <t>2850</t>
  </si>
  <si>
    <t>3020</t>
  </si>
  <si>
    <t>4260</t>
  </si>
  <si>
    <t>4430</t>
  </si>
  <si>
    <t>6060</t>
  </si>
  <si>
    <t>Wydatki na zakupy inwestycyjne jedn.budżet.</t>
  </si>
  <si>
    <t>Wydatki na zakupy inwestycyjne jedn.budż.</t>
  </si>
  <si>
    <t>Usługi opiekuńcze i specjalistycz.usługi opiekuńcze</t>
  </si>
  <si>
    <t>4010</t>
  </si>
  <si>
    <t>4110</t>
  </si>
  <si>
    <t>4120</t>
  </si>
  <si>
    <t>4440</t>
  </si>
  <si>
    <t>80146</t>
  </si>
  <si>
    <t>Dokształcanie i doskonalenie nauczycieli</t>
  </si>
  <si>
    <t>85153</t>
  </si>
  <si>
    <t>Zwalczanie narkomanii</t>
  </si>
  <si>
    <t>4040</t>
  </si>
  <si>
    <t>Bezpiecz.publiczne i ochrona przeciwpożarowa</t>
  </si>
  <si>
    <t>Zespoły obsługi ekonomiczno-administracyjnej szkół</t>
  </si>
  <si>
    <t>Pomoc społeczna</t>
  </si>
  <si>
    <t>emerytalne i rentowe z ubezpieczenia społecznego</t>
  </si>
  <si>
    <t>kontroli i ochrony prawa oraz sądownictwa</t>
  </si>
  <si>
    <t>Wskaźn.</t>
  </si>
  <si>
    <t>Kultura i ochrona dziedzictwa narodowego</t>
  </si>
  <si>
    <t>4170</t>
  </si>
  <si>
    <t>Wynagrodzenia bezosobowe</t>
  </si>
  <si>
    <t>Wydatki osobowe niezaliczone do wynagrodzeń</t>
  </si>
  <si>
    <t>3040</t>
  </si>
  <si>
    <t>Nagr.o charakterze szczególn.niezalicz.do wynagrodz.</t>
  </si>
  <si>
    <t>756</t>
  </si>
  <si>
    <t>Doch.od osób prawnych, od osób fizyczn. i od</t>
  </si>
  <si>
    <t>prawnej oraz wydatki związane z ich poborem</t>
  </si>
  <si>
    <t xml:space="preserve">innych jedn.nieposiadających osobowości </t>
  </si>
  <si>
    <t>75647</t>
  </si>
  <si>
    <t>Inne formy pomocy dla uczniów</t>
  </si>
  <si>
    <t>80103</t>
  </si>
  <si>
    <t>Odziały przedszkolne w szkołach podstawowych</t>
  </si>
  <si>
    <t>4350</t>
  </si>
  <si>
    <t>Dot.podmiot.z budż.dla samorząd.instytucji kultury</t>
  </si>
  <si>
    <t>Zakup usług dostępu do sieci internet</t>
  </si>
  <si>
    <t>4520</t>
  </si>
  <si>
    <t>Opłaty na rzecz budż.jedn.samorz.terytorialnego</t>
  </si>
  <si>
    <t>Struk.</t>
  </si>
  <si>
    <t>Pobór podatków, opłat i niepodat.należności budż.</t>
  </si>
  <si>
    <t>01095</t>
  </si>
  <si>
    <t>4370</t>
  </si>
  <si>
    <t>4400</t>
  </si>
  <si>
    <t>4360</t>
  </si>
  <si>
    <t>4390</t>
  </si>
  <si>
    <t>Zakup usług obejm.wykon.ekspertyz, analiz i opinii</t>
  </si>
  <si>
    <t>6050</t>
  </si>
  <si>
    <t>Plan</t>
  </si>
  <si>
    <t>kol.6:5</t>
  </si>
  <si>
    <t>kol. 6</t>
  </si>
  <si>
    <t>01022</t>
  </si>
  <si>
    <t>4300</t>
  </si>
  <si>
    <t>01010</t>
  </si>
  <si>
    <t>Infrastruktura wodociagowa i sanitacyjna wsi</t>
  </si>
  <si>
    <t>60011</t>
  </si>
  <si>
    <t>60014</t>
  </si>
  <si>
    <t>Drogi publiczne krajowe</t>
  </si>
  <si>
    <t>Drogi publiczne powiatowe</t>
  </si>
  <si>
    <t>Infrastruktura telekomunikacyjna</t>
  </si>
  <si>
    <t>60053</t>
  </si>
  <si>
    <t>71035</t>
  </si>
  <si>
    <t>Cmentarze</t>
  </si>
  <si>
    <t>4270</t>
  </si>
  <si>
    <t>4410</t>
  </si>
  <si>
    <t>4700</t>
  </si>
  <si>
    <t>Szkol.prac.niebęd.członk.korpusu słuzby cywilnej</t>
  </si>
  <si>
    <t>Urzędy naczelnych organów władzy państ. kontroli i ochrony prawa</t>
  </si>
  <si>
    <t>75702</t>
  </si>
  <si>
    <t>Obsługa papierów wartościowych, kredytów i pożyczek jedn.samorządu terytorialnego</t>
  </si>
  <si>
    <t>2590</t>
  </si>
  <si>
    <t xml:space="preserve">Koszty postępowania sądowego i prokuratorskiego </t>
  </si>
  <si>
    <t>Zakup usług przez jedn.samorządu terytorialnego od innych jedn.samorządu terytorialnego</t>
  </si>
  <si>
    <t>Dot.cel.z budżetu na finansowanie lub dofinansow. zadań zleconych do realizacji stowarzyszeniom</t>
  </si>
  <si>
    <t>Gospodarka odpadami</t>
  </si>
  <si>
    <t>Ochrona powietrza atmosferycznego i klimatu</t>
  </si>
  <si>
    <t>Schroniska dla zwierząt</t>
  </si>
  <si>
    <t>Domy i ośrodki kultury, świetlice i kluby</t>
  </si>
  <si>
    <t>Wpłaty gmin na rzecz izb rolniczych w wysokości 2% uzyskanych wpływów z podatku rolnego</t>
  </si>
  <si>
    <t>Zadania w zakresie kultury fizycznej i sportu</t>
  </si>
  <si>
    <t>Załącznik Nr 2</t>
  </si>
  <si>
    <t>60013</t>
  </si>
  <si>
    <t>4510</t>
  </si>
  <si>
    <t>4590</t>
  </si>
  <si>
    <t>Drogi publiczne wojewódzkie</t>
  </si>
  <si>
    <t>Opłaty na rzecz budżetu państwa</t>
  </si>
  <si>
    <t>Kary i odszkodowania wypł.na rzecz os.fiz.</t>
  </si>
  <si>
    <t>Stypendia dla uczniów</t>
  </si>
  <si>
    <t>Zwalczanie chorób zakaźnych zwierząt oraz badania monitoringowe pozostałości chemicznych i biologicznych w tkankach zwierząt i produktach pochodzenia zwierzęcego</t>
  </si>
  <si>
    <t>150</t>
  </si>
  <si>
    <t>Przetwórstwo przemysłowe</t>
  </si>
  <si>
    <t>15011</t>
  </si>
  <si>
    <t>Rozwój przedsiębiorczości</t>
  </si>
  <si>
    <t>6639</t>
  </si>
  <si>
    <t>Dot. cel. ptrzekazane do samorządu województwa na inwestycje i zakupy iwest. realizowane na podstawie porozumień (umów) między jednostkami samorządu terytorialnego</t>
  </si>
  <si>
    <t>6058</t>
  </si>
  <si>
    <t>6059</t>
  </si>
  <si>
    <t>Opł.z tyt.zakupu usług telekom.świadczonych w ruchomej publicznej sieci telefonicznej</t>
  </si>
  <si>
    <t>Opł.z tyt.zakupu usług telekom.świadczonych w stacjonarnej publicznej sieci telefonicznej</t>
  </si>
  <si>
    <t>4610</t>
  </si>
  <si>
    <t>752</t>
  </si>
  <si>
    <t>Obrona narodowa</t>
  </si>
  <si>
    <t>75212</t>
  </si>
  <si>
    <t>Pozostałe wydatki obronne</t>
  </si>
  <si>
    <t>75404</t>
  </si>
  <si>
    <t>Komendy wojewódzkie Policji</t>
  </si>
  <si>
    <t>3000</t>
  </si>
  <si>
    <t>Wpłaty jednostek na państwowy fundusz celowy</t>
  </si>
  <si>
    <t>75421</t>
  </si>
  <si>
    <t>Zarządzenie kryzysowe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</si>
  <si>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</si>
  <si>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</si>
  <si>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</si>
  <si>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</si>
  <si>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80140</t>
  </si>
  <si>
    <t>Centra kształcenia ustawicznego i praktycznego oraz ośrodki dokształcania zawodowego</t>
  </si>
  <si>
    <t>Świadczenia rodzinne,świadczenia z funduszu alimentacyjnego oraz składki na ubezpieczenia</t>
  </si>
  <si>
    <t>Opłaty za administrowanie i czynsze za budynki, lokale i pomieszczenia garażowe</t>
  </si>
  <si>
    <t>Skł.na ubezp.zdrowot.opłac.za osoby pobieraj.niektóre świadczenia z pomocy społecznej, niektóre świadczenia rodzinne oraz za osoby uczestniczące w zajęciach w centrum integracji społecznej</t>
  </si>
  <si>
    <t>ubezpieczenia emerytalne i rentowe</t>
  </si>
  <si>
    <t>Zasiłki stałe</t>
  </si>
  <si>
    <t>Gospodarka ściekowa i ochrona wód</t>
  </si>
  <si>
    <t>Pozostałe instytucje kultury</t>
  </si>
  <si>
    <t>Szkol.prac.niebęd.członk.korpusu służby cywilnej</t>
  </si>
  <si>
    <t>Dot. cel. przekazane do samorządu województwa na inwestycje i zakupy iwest. realizowane na podstawie porozumień (umów) między jednostkami samorządu terytorialnego</t>
  </si>
  <si>
    <t>Dotacja podmiotowa z budżetu dla publicznej jedn.systemu oświaty prowadz.przez os.prawn.inną niż j.s.t. lub przez os.fiz.</t>
  </si>
  <si>
    <t>Realizacja wydatków budżetu gminy Myszyniec w I półroczu 2011 roku</t>
  </si>
  <si>
    <t>na 2011 r.</t>
  </si>
  <si>
    <t>2011 r.</t>
  </si>
  <si>
    <t>Zadania w zakresie przeciwdziałania przemocy w rodzinie</t>
  </si>
  <si>
    <t>6300</t>
  </si>
  <si>
    <t>Dotacja celowa na pomoc finansową udzielaną między jst na dofinansowanie włąsnych zadań inwestycyjnych i zakupów inwest.</t>
  </si>
  <si>
    <t>75056</t>
  </si>
  <si>
    <t>Spis powszechny i inne</t>
  </si>
  <si>
    <t>6057</t>
  </si>
  <si>
    <t>630</t>
  </si>
  <si>
    <t>63003</t>
  </si>
  <si>
    <t>Turystyka</t>
  </si>
  <si>
    <t>Zadania w zakresie upowszechniania turystyki</t>
  </si>
  <si>
    <t>60095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</si>
</sst>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Continuous"/>
    </xf>
    <xf numFmtId="3" fontId="0" fillId="0" borderId="13" xfId="0" applyNumberForma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2" fontId="1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justify"/>
    </xf>
    <xf numFmtId="0" fontId="0" fillId="0" borderId="10" xfId="0" applyFont="1" applyBorder="1" applyAlignment="1">
      <alignment vertical="justify"/>
    </xf>
    <xf numFmtId="2" fontId="0" fillId="0" borderId="10" xfId="0" applyNumberFormat="1" applyFont="1" applyBorder="1" applyAlignment="1">
      <alignment vertical="justify"/>
    </xf>
    <xf numFmtId="0" fontId="0" fillId="0" borderId="10" xfId="0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0" xfId="0" applyNumberFormat="1" applyFont="1" applyBorder="1" applyAlignment="1">
      <alignment vertical="justify"/>
    </xf>
    <xf numFmtId="4" fontId="1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top"/>
    </xf>
    <xf numFmtId="0" fontId="12" fillId="0" borderId="20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" fontId="0" fillId="0" borderId="0" xfId="0" applyNumberFormat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7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wrapText="1"/>
    </xf>
    <xf numFmtId="49" fontId="0" fillId="0" borderId="2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wrapText="1"/>
    </xf>
    <xf numFmtId="49" fontId="0" fillId="0" borderId="20" xfId="0" applyNumberFormat="1" applyFont="1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justify" wrapText="1"/>
    </xf>
    <xf numFmtId="0" fontId="0" fillId="0" borderId="17" xfId="0" applyFont="1" applyBorder="1" applyAlignment="1">
      <alignment vertical="justify"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9"/>
  <sheetViews>
    <sheetView showGridLines="0" tabSelected="1" workbookViewId="0" topLeftCell="A319">
      <selection activeCell="H37" sqref="H37"/>
    </sheetView>
  </sheetViews>
  <sheetFormatPr defaultColWidth="9.00390625" defaultRowHeight="12.75"/>
  <cols>
    <col min="1" max="1" width="4.25390625" style="0" customWidth="1"/>
    <col min="2" max="2" width="5.875" style="0" customWidth="1"/>
    <col min="3" max="3" width="4.875" style="0" customWidth="1"/>
    <col min="4" max="4" width="44.875" style="0" customWidth="1"/>
    <col min="5" max="5" width="12.75390625" style="0" bestFit="1" customWidth="1"/>
    <col min="6" max="6" width="12.625" style="0" customWidth="1"/>
    <col min="7" max="7" width="6.375" style="0" customWidth="1"/>
    <col min="8" max="8" width="5.75390625" style="0" customWidth="1"/>
    <col min="9" max="9" width="11.125" style="0" customWidth="1"/>
    <col min="10" max="10" width="12.75390625" style="0" bestFit="1" customWidth="1"/>
  </cols>
  <sheetData>
    <row r="1" ht="12.75">
      <c r="F1" t="s">
        <v>160</v>
      </c>
    </row>
    <row r="5" spans="1:8" ht="18">
      <c r="A5" s="8" t="s">
        <v>206</v>
      </c>
      <c r="B5" s="8"/>
      <c r="C5" s="8"/>
      <c r="D5" s="9"/>
      <c r="E5" s="9"/>
      <c r="F5" s="4"/>
      <c r="G5" s="4"/>
      <c r="H5" s="4"/>
    </row>
    <row r="6" spans="1:8" ht="18">
      <c r="A6" s="8"/>
      <c r="B6" s="8"/>
      <c r="C6" s="8"/>
      <c r="D6" s="9"/>
      <c r="E6" s="9"/>
      <c r="F6" s="4"/>
      <c r="G6" s="4"/>
      <c r="H6" s="4"/>
    </row>
    <row r="7" ht="12.75">
      <c r="H7" t="s">
        <v>0</v>
      </c>
    </row>
    <row r="8" spans="1:8" ht="12.75">
      <c r="A8" s="2"/>
      <c r="B8" s="2"/>
      <c r="C8" s="2"/>
      <c r="D8" s="2"/>
      <c r="E8" s="2" t="s">
        <v>128</v>
      </c>
      <c r="F8" s="2" t="s">
        <v>1</v>
      </c>
      <c r="G8" s="69" t="s">
        <v>99</v>
      </c>
      <c r="H8" s="6" t="s">
        <v>119</v>
      </c>
    </row>
    <row r="9" spans="1:8" ht="12.7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6</v>
      </c>
      <c r="G9" s="70" t="s">
        <v>7</v>
      </c>
      <c r="H9" s="1">
        <v>2011</v>
      </c>
    </row>
    <row r="10" spans="1:8" ht="12.75">
      <c r="A10" s="1"/>
      <c r="B10" s="1"/>
      <c r="C10" s="1"/>
      <c r="D10" s="1"/>
      <c r="E10" s="1" t="s">
        <v>207</v>
      </c>
      <c r="F10" s="1" t="s">
        <v>8</v>
      </c>
      <c r="G10" s="70" t="s">
        <v>129</v>
      </c>
      <c r="H10" s="7" t="s">
        <v>130</v>
      </c>
    </row>
    <row r="11" spans="1:8" ht="12.75">
      <c r="A11" s="1"/>
      <c r="B11" s="1"/>
      <c r="C11" s="1"/>
      <c r="D11" s="1"/>
      <c r="E11" s="1"/>
      <c r="F11" s="41" t="s">
        <v>208</v>
      </c>
      <c r="G11" s="1"/>
      <c r="H11" s="7"/>
    </row>
    <row r="12" spans="1:8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5">
        <v>8</v>
      </c>
    </row>
    <row r="13" spans="1:8" ht="12.75">
      <c r="A13" s="1"/>
      <c r="B13" s="1"/>
      <c r="C13" s="1"/>
      <c r="D13" s="40" t="s">
        <v>9</v>
      </c>
      <c r="E13" s="84">
        <f>E16+E35+E60+E74+E80+E86+E153+E148+E158+E194+E199+E202+E205+E319+E340+E428+E443+E470+E32+E483+E56</f>
        <v>54464510.22</v>
      </c>
      <c r="F13" s="84">
        <f>F16+F35+F60+F74+F80+F86+F153+F148+F158+F194+F199+F202+F205+F319+F340+F428+F443+F470+F32+F483+F56</f>
        <v>15783754.27</v>
      </c>
      <c r="G13" s="42">
        <f aca="true" t="shared" si="0" ref="G13:G21">SUM(F13/E13)*100</f>
        <v>28.979888382809733</v>
      </c>
      <c r="H13" s="67">
        <v>100</v>
      </c>
    </row>
    <row r="14" spans="1:10" ht="12.75">
      <c r="A14" s="16"/>
      <c r="B14" s="16"/>
      <c r="C14" s="16"/>
      <c r="D14" s="17" t="s">
        <v>10</v>
      </c>
      <c r="E14" s="56">
        <v>23628163.22</v>
      </c>
      <c r="F14" s="85">
        <f>F13-F15</f>
        <v>11322338.719999999</v>
      </c>
      <c r="G14" s="12">
        <f t="shared" si="0"/>
        <v>47.918827268030014</v>
      </c>
      <c r="H14" s="68">
        <f aca="true" t="shared" si="1" ref="H14:H19">SUM(F14/$F$13)*100</f>
        <v>71.7341294492923</v>
      </c>
      <c r="J14" s="87">
        <f>SUM(F14:F15)</f>
        <v>15783754.27</v>
      </c>
    </row>
    <row r="15" spans="1:10" ht="12.75">
      <c r="A15" s="16"/>
      <c r="B15" s="16"/>
      <c r="C15" s="16"/>
      <c r="D15" s="17" t="s">
        <v>11</v>
      </c>
      <c r="E15" s="56">
        <f>E18+E34+E49+E50+E51+E58+E67+E122+E123+E146+E227+E445+E450+E454+E469+E476+E477+E478+E446+E447+E181+E180+E85+E59+E55+E53+E73</f>
        <v>30836347</v>
      </c>
      <c r="F15" s="56">
        <f>F18+F34+F49+F50+F51+F58+F67+F122+F123+F146+F227+F445+F450+F454+F469+F476+F477+F478+F446+F447+F181+F180+F85+F59+F55+F53+F73</f>
        <v>4461415.55</v>
      </c>
      <c r="G15" s="12">
        <f t="shared" si="0"/>
        <v>14.468041723619207</v>
      </c>
      <c r="H15" s="13">
        <f t="shared" si="1"/>
        <v>28.265870550707707</v>
      </c>
      <c r="J15" s="87">
        <f>SUM(E14:E15)</f>
        <v>54464510.22</v>
      </c>
    </row>
    <row r="16" spans="1:8" ht="12.75">
      <c r="A16" s="44" t="s">
        <v>12</v>
      </c>
      <c r="B16" s="31"/>
      <c r="C16" s="22"/>
      <c r="D16" s="23" t="s">
        <v>13</v>
      </c>
      <c r="E16" s="57">
        <f>E17+E19+E21+E23</f>
        <v>504450.22</v>
      </c>
      <c r="F16" s="57">
        <f>F17+F19+F21+F23</f>
        <v>341792.67999999993</v>
      </c>
      <c r="G16" s="11">
        <f t="shared" si="0"/>
        <v>67.75548239427866</v>
      </c>
      <c r="H16" s="50">
        <f t="shared" si="1"/>
        <v>2.165471371089712</v>
      </c>
    </row>
    <row r="17" spans="1:8" ht="12.75">
      <c r="A17" s="16"/>
      <c r="B17" s="18" t="s">
        <v>133</v>
      </c>
      <c r="C17" s="37"/>
      <c r="D17" s="19" t="s">
        <v>134</v>
      </c>
      <c r="E17" s="58">
        <f>E18</f>
        <v>140000</v>
      </c>
      <c r="F17" s="58">
        <f>F18</f>
        <v>0</v>
      </c>
      <c r="G17" s="14">
        <f t="shared" si="0"/>
        <v>0</v>
      </c>
      <c r="H17" s="15">
        <f t="shared" si="1"/>
        <v>0</v>
      </c>
    </row>
    <row r="18" spans="1:8" ht="12.75">
      <c r="A18" s="16"/>
      <c r="B18" s="16"/>
      <c r="C18" s="16" t="s">
        <v>127</v>
      </c>
      <c r="D18" s="17" t="s">
        <v>25</v>
      </c>
      <c r="E18" s="56">
        <v>140000</v>
      </c>
      <c r="F18" s="56">
        <v>0</v>
      </c>
      <c r="G18" s="12">
        <f t="shared" si="0"/>
        <v>0</v>
      </c>
      <c r="H18" s="13">
        <f t="shared" si="1"/>
        <v>0</v>
      </c>
    </row>
    <row r="19" spans="1:8" ht="51">
      <c r="A19" s="16"/>
      <c r="B19" s="72" t="s">
        <v>131</v>
      </c>
      <c r="C19" s="18"/>
      <c r="D19" s="71" t="s">
        <v>168</v>
      </c>
      <c r="E19" s="58">
        <f>E20</f>
        <v>13000</v>
      </c>
      <c r="F19" s="58">
        <f>F20</f>
        <v>0</v>
      </c>
      <c r="G19" s="14">
        <f>SUM(F19/E19)*100</f>
        <v>0</v>
      </c>
      <c r="H19" s="15">
        <f t="shared" si="1"/>
        <v>0</v>
      </c>
    </row>
    <row r="20" spans="1:8" ht="12.75">
      <c r="A20" s="16"/>
      <c r="B20" s="16"/>
      <c r="C20" s="16" t="s">
        <v>132</v>
      </c>
      <c r="D20" s="17" t="s">
        <v>22</v>
      </c>
      <c r="E20" s="56">
        <v>13000</v>
      </c>
      <c r="F20" s="56">
        <v>0</v>
      </c>
      <c r="G20" s="12">
        <f>SUM(F20/E20)*100</f>
        <v>0</v>
      </c>
      <c r="H20" s="13">
        <f aca="true" t="shared" si="2" ref="H20:H25">SUM(F20/$F$13)*100</f>
        <v>0</v>
      </c>
    </row>
    <row r="21" spans="1:8" ht="12.75">
      <c r="A21" s="16"/>
      <c r="B21" s="18" t="s">
        <v>75</v>
      </c>
      <c r="C21" s="18"/>
      <c r="D21" s="19" t="s">
        <v>76</v>
      </c>
      <c r="E21" s="58">
        <f>E22</f>
        <v>1500</v>
      </c>
      <c r="F21" s="58">
        <f>F22</f>
        <v>970.3</v>
      </c>
      <c r="G21" s="14">
        <f t="shared" si="0"/>
        <v>64.68666666666665</v>
      </c>
      <c r="H21" s="15">
        <f t="shared" si="2"/>
        <v>0.006147460125150567</v>
      </c>
    </row>
    <row r="22" spans="1:8" ht="25.5">
      <c r="A22" s="16"/>
      <c r="B22" s="16"/>
      <c r="C22" s="26" t="s">
        <v>77</v>
      </c>
      <c r="D22" s="73" t="s">
        <v>158</v>
      </c>
      <c r="E22" s="56">
        <v>1500</v>
      </c>
      <c r="F22" s="56">
        <v>970.3</v>
      </c>
      <c r="G22" s="12">
        <f>SUM(F22/E22)*100</f>
        <v>64.68666666666665</v>
      </c>
      <c r="H22" s="13">
        <f t="shared" si="2"/>
        <v>0.006147460125150567</v>
      </c>
    </row>
    <row r="23" spans="1:8" ht="12.75">
      <c r="A23" s="16"/>
      <c r="B23" s="18" t="s">
        <v>121</v>
      </c>
      <c r="C23" s="18"/>
      <c r="D23" s="19" t="s">
        <v>27</v>
      </c>
      <c r="E23" s="58">
        <f>SUM(E24:E31)</f>
        <v>349950.22</v>
      </c>
      <c r="F23" s="58">
        <f>SUM(F24:F31)</f>
        <v>340822.37999999995</v>
      </c>
      <c r="G23" s="14">
        <f>SUM(F23/E23)*100</f>
        <v>97.39167473590958</v>
      </c>
      <c r="H23" s="15">
        <f t="shared" si="2"/>
        <v>2.159323910964561</v>
      </c>
    </row>
    <row r="24" spans="1:8" ht="12.75">
      <c r="A24" s="16"/>
      <c r="B24" s="16"/>
      <c r="C24" s="16" t="s">
        <v>85</v>
      </c>
      <c r="D24" s="17" t="s">
        <v>15</v>
      </c>
      <c r="E24" s="56">
        <v>5359.42</v>
      </c>
      <c r="F24" s="56">
        <v>5359.42</v>
      </c>
      <c r="G24" s="12">
        <f>SUM(F24/E24)*100</f>
        <v>100</v>
      </c>
      <c r="H24" s="13">
        <f t="shared" si="2"/>
        <v>0.03395529294438262</v>
      </c>
    </row>
    <row r="25" spans="1:8" ht="12.75">
      <c r="A25" s="16"/>
      <c r="B25" s="16"/>
      <c r="C25" s="43" t="s">
        <v>86</v>
      </c>
      <c r="D25" s="17" t="s">
        <v>17</v>
      </c>
      <c r="E25" s="56">
        <v>809.28</v>
      </c>
      <c r="F25" s="56">
        <v>809.28</v>
      </c>
      <c r="G25" s="12">
        <f>SUM(F25/E25)*100</f>
        <v>100</v>
      </c>
      <c r="H25" s="13">
        <f t="shared" si="2"/>
        <v>0.005127297258664177</v>
      </c>
    </row>
    <row r="26" spans="1:8" ht="12.75">
      <c r="A26" s="16"/>
      <c r="B26" s="16"/>
      <c r="C26" s="43" t="s">
        <v>87</v>
      </c>
      <c r="D26" s="17" t="s">
        <v>18</v>
      </c>
      <c r="E26" s="56">
        <v>131.3</v>
      </c>
      <c r="F26" s="56">
        <v>131.3</v>
      </c>
      <c r="G26" s="12">
        <f aca="true" t="shared" si="3" ref="G26:G31">SUM(F26/E26)*100</f>
        <v>100</v>
      </c>
      <c r="H26" s="13">
        <f aca="true" t="shared" si="4" ref="H26:H31">SUM(F26/$F$13)*100</f>
        <v>0.0008318679938496027</v>
      </c>
    </row>
    <row r="27" spans="1:8" ht="12.75">
      <c r="A27" s="16"/>
      <c r="B27" s="16"/>
      <c r="C27" s="16" t="s">
        <v>19</v>
      </c>
      <c r="D27" s="17" t="s">
        <v>20</v>
      </c>
      <c r="E27" s="56">
        <v>1267.55</v>
      </c>
      <c r="F27" s="56">
        <v>267.55</v>
      </c>
      <c r="G27" s="12">
        <f t="shared" si="3"/>
        <v>21.107648613466925</v>
      </c>
      <c r="H27" s="13">
        <f t="shared" si="4"/>
        <v>0.0016950973477110525</v>
      </c>
    </row>
    <row r="28" spans="1:8" ht="12.75">
      <c r="A28" s="16"/>
      <c r="B28" s="16"/>
      <c r="C28" s="16" t="s">
        <v>79</v>
      </c>
      <c r="D28" s="17" t="s">
        <v>21</v>
      </c>
      <c r="E28" s="56">
        <v>9000</v>
      </c>
      <c r="F28" s="56">
        <v>2542.84</v>
      </c>
      <c r="G28" s="12">
        <f t="shared" si="3"/>
        <v>28.253777777777778</v>
      </c>
      <c r="H28" s="13">
        <f t="shared" si="4"/>
        <v>0.016110489028793022</v>
      </c>
    </row>
    <row r="29" spans="1:8" ht="12.75">
      <c r="A29" s="16"/>
      <c r="B29" s="16"/>
      <c r="C29" s="16" t="s">
        <v>132</v>
      </c>
      <c r="D29" s="17" t="s">
        <v>22</v>
      </c>
      <c r="E29" s="56">
        <v>5000</v>
      </c>
      <c r="F29" s="56">
        <v>3330.9</v>
      </c>
      <c r="G29" s="12">
        <f t="shared" si="3"/>
        <v>66.618</v>
      </c>
      <c r="H29" s="13">
        <f t="shared" si="4"/>
        <v>0.021103344255244797</v>
      </c>
    </row>
    <row r="30" spans="1:8" ht="12.75">
      <c r="A30" s="16"/>
      <c r="B30" s="16"/>
      <c r="C30" s="16" t="s">
        <v>80</v>
      </c>
      <c r="D30" s="17" t="s">
        <v>30</v>
      </c>
      <c r="E30" s="56">
        <v>328377.67</v>
      </c>
      <c r="F30" s="56">
        <v>328377.67</v>
      </c>
      <c r="G30" s="12">
        <f t="shared" si="3"/>
        <v>100</v>
      </c>
      <c r="H30" s="13">
        <f t="shared" si="4"/>
        <v>2.080478854287181</v>
      </c>
    </row>
    <row r="31" spans="1:8" ht="12.75">
      <c r="A31" s="16"/>
      <c r="B31" s="16"/>
      <c r="C31" s="16" t="s">
        <v>117</v>
      </c>
      <c r="D31" s="17" t="s">
        <v>118</v>
      </c>
      <c r="E31" s="56">
        <v>5</v>
      </c>
      <c r="F31" s="56">
        <v>3.42</v>
      </c>
      <c r="G31" s="12">
        <f t="shared" si="3"/>
        <v>68.39999999999999</v>
      </c>
      <c r="H31" s="13">
        <f t="shared" si="4"/>
        <v>2.166784873545804E-05</v>
      </c>
    </row>
    <row r="32" spans="1:8" ht="12.75">
      <c r="A32" s="96" t="s">
        <v>169</v>
      </c>
      <c r="B32" s="31"/>
      <c r="C32" s="97"/>
      <c r="D32" s="98" t="s">
        <v>170</v>
      </c>
      <c r="E32" s="104">
        <f>E33</f>
        <v>16770</v>
      </c>
      <c r="F32" s="104">
        <f>F33</f>
        <v>16770</v>
      </c>
      <c r="G32" s="12">
        <f>SUM(F32/E32)*100</f>
        <v>100</v>
      </c>
      <c r="H32" s="13">
        <f>SUM(F32/$F$13)*100</f>
        <v>0.10624848634316708</v>
      </c>
    </row>
    <row r="33" spans="1:8" ht="12.75">
      <c r="A33" s="94"/>
      <c r="B33" s="53" t="s">
        <v>171</v>
      </c>
      <c r="C33" s="99"/>
      <c r="D33" s="100" t="s">
        <v>172</v>
      </c>
      <c r="E33" s="60">
        <f>E34</f>
        <v>16770</v>
      </c>
      <c r="F33" s="60">
        <f>F34</f>
        <v>16770</v>
      </c>
      <c r="G33" s="48">
        <f>SUM(F33/E33)*100</f>
        <v>100</v>
      </c>
      <c r="H33" s="49">
        <f>SUM(F33/$F$13)*100</f>
        <v>0.10624848634316708</v>
      </c>
    </row>
    <row r="34" spans="1:8" ht="51">
      <c r="A34" s="94"/>
      <c r="B34" s="16"/>
      <c r="C34" s="74" t="s">
        <v>173</v>
      </c>
      <c r="D34" s="95" t="s">
        <v>174</v>
      </c>
      <c r="E34" s="56">
        <v>16770</v>
      </c>
      <c r="F34" s="56">
        <v>16770</v>
      </c>
      <c r="G34" s="12">
        <f>SUM(F34/E34)*100</f>
        <v>100</v>
      </c>
      <c r="H34" s="13">
        <f>SUM(F34/$F$13)*100</f>
        <v>0.10624848634316708</v>
      </c>
    </row>
    <row r="35" spans="1:8" ht="12.75">
      <c r="A35" s="44">
        <v>600</v>
      </c>
      <c r="B35" s="31"/>
      <c r="C35" s="22"/>
      <c r="D35" s="23" t="s">
        <v>23</v>
      </c>
      <c r="E35" s="57">
        <f>E36+E40+E42+E54+E38+E52</f>
        <v>5948714</v>
      </c>
      <c r="F35" s="57">
        <f>F36+F40+F42+F54+F38+F52</f>
        <v>396228.97</v>
      </c>
      <c r="G35" s="11">
        <f aca="true" t="shared" si="5" ref="G35:G41">SUM(F35/E35)*100</f>
        <v>6.660750037739249</v>
      </c>
      <c r="H35" s="50">
        <f aca="true" t="shared" si="6" ref="H35:H42">SUM(F35/$F$13)*100</f>
        <v>2.510359469756241</v>
      </c>
    </row>
    <row r="36" spans="1:8" ht="12.75">
      <c r="A36" s="16"/>
      <c r="B36" s="18" t="s">
        <v>135</v>
      </c>
      <c r="C36" s="37"/>
      <c r="D36" s="19" t="s">
        <v>137</v>
      </c>
      <c r="E36" s="58">
        <f>SUM(E37:E37)</f>
        <v>2000</v>
      </c>
      <c r="F36" s="58">
        <f>SUM(F37:F37)</f>
        <v>1203.2</v>
      </c>
      <c r="G36" s="14">
        <f t="shared" si="5"/>
        <v>60.160000000000004</v>
      </c>
      <c r="H36" s="15">
        <f t="shared" si="6"/>
        <v>0.007623027952778689</v>
      </c>
    </row>
    <row r="37" spans="1:8" ht="12.75">
      <c r="A37" s="16"/>
      <c r="B37" s="16"/>
      <c r="C37" s="66" t="s">
        <v>80</v>
      </c>
      <c r="D37" s="17" t="s">
        <v>30</v>
      </c>
      <c r="E37" s="56">
        <v>2000</v>
      </c>
      <c r="F37" s="56">
        <v>1203.2</v>
      </c>
      <c r="G37" s="28">
        <f t="shared" si="5"/>
        <v>60.160000000000004</v>
      </c>
      <c r="H37" s="13">
        <f t="shared" si="6"/>
        <v>0.007623027952778689</v>
      </c>
    </row>
    <row r="38" spans="1:8" ht="12.75">
      <c r="A38" s="16"/>
      <c r="B38" s="88" t="s">
        <v>161</v>
      </c>
      <c r="C38" s="37"/>
      <c r="D38" s="90" t="s">
        <v>164</v>
      </c>
      <c r="E38" s="58">
        <f>E39</f>
        <v>1000</v>
      </c>
      <c r="F38" s="58">
        <f>F39</f>
        <v>0</v>
      </c>
      <c r="G38" s="14">
        <f>SUM(F38/E38)*100</f>
        <v>0</v>
      </c>
      <c r="H38" s="15">
        <f>SUM(F38/$F$13)*100</f>
        <v>0</v>
      </c>
    </row>
    <row r="39" spans="1:8" ht="12.75">
      <c r="A39" s="16"/>
      <c r="B39" s="16"/>
      <c r="C39" s="43" t="s">
        <v>80</v>
      </c>
      <c r="D39" s="17" t="s">
        <v>30</v>
      </c>
      <c r="E39" s="61">
        <v>1000</v>
      </c>
      <c r="F39" s="61">
        <v>0</v>
      </c>
      <c r="G39" s="28">
        <f>SUM(F39/E39)*100</f>
        <v>0</v>
      </c>
      <c r="H39" s="13">
        <f>SUM(F39/$F$13)*100</f>
        <v>0</v>
      </c>
    </row>
    <row r="40" spans="1:8" ht="12.75">
      <c r="A40" s="16"/>
      <c r="B40" s="18" t="s">
        <v>136</v>
      </c>
      <c r="C40" s="37"/>
      <c r="D40" s="19" t="s">
        <v>138</v>
      </c>
      <c r="E40" s="58">
        <f>SUM(E41:E41)</f>
        <v>4000</v>
      </c>
      <c r="F40" s="58">
        <f>SUM(F41:F41)</f>
        <v>3571.9</v>
      </c>
      <c r="G40" s="14">
        <f t="shared" si="5"/>
        <v>89.29750000000001</v>
      </c>
      <c r="H40" s="15">
        <f t="shared" si="6"/>
        <v>0.022630230671983213</v>
      </c>
    </row>
    <row r="41" spans="1:8" ht="12.75">
      <c r="A41" s="16"/>
      <c r="B41" s="16"/>
      <c r="C41" s="43" t="s">
        <v>80</v>
      </c>
      <c r="D41" s="17" t="s">
        <v>30</v>
      </c>
      <c r="E41" s="61">
        <v>4000</v>
      </c>
      <c r="F41" s="61">
        <v>3571.9</v>
      </c>
      <c r="G41" s="28">
        <f t="shared" si="5"/>
        <v>89.29750000000001</v>
      </c>
      <c r="H41" s="13">
        <f t="shared" si="6"/>
        <v>0.022630230671983213</v>
      </c>
    </row>
    <row r="42" spans="1:10" ht="12.75">
      <c r="A42" s="16"/>
      <c r="B42" s="18">
        <v>60016</v>
      </c>
      <c r="C42" s="37"/>
      <c r="D42" s="19" t="s">
        <v>26</v>
      </c>
      <c r="E42" s="58">
        <f>E43+E44+E45+E46+E47+E48+E49+E50+E51</f>
        <v>5847714</v>
      </c>
      <c r="F42" s="58">
        <f>F43+F44+F45+F46+F47+F48+F49+F50+F51</f>
        <v>391453.87</v>
      </c>
      <c r="G42" s="14">
        <f aca="true" t="shared" si="7" ref="G42:G48">SUM(F42/E42)*100</f>
        <v>6.694135007286609</v>
      </c>
      <c r="H42" s="15">
        <f t="shared" si="6"/>
        <v>2.480106211131479</v>
      </c>
      <c r="I42" s="87"/>
      <c r="J42" s="87"/>
    </row>
    <row r="43" spans="1:11" ht="12.75">
      <c r="A43" s="16"/>
      <c r="B43" s="16"/>
      <c r="C43" s="43" t="s">
        <v>86</v>
      </c>
      <c r="D43" s="17" t="s">
        <v>17</v>
      </c>
      <c r="E43" s="56">
        <v>500</v>
      </c>
      <c r="F43" s="56">
        <v>0</v>
      </c>
      <c r="G43" s="12">
        <f t="shared" si="7"/>
        <v>0</v>
      </c>
      <c r="H43" s="13">
        <f aca="true" t="shared" si="8" ref="H43:H51">SUM(F43/$F$13)*100</f>
        <v>0</v>
      </c>
      <c r="J43" s="87"/>
      <c r="K43" s="87"/>
    </row>
    <row r="44" spans="1:8" ht="12.75">
      <c r="A44" s="16"/>
      <c r="B44" s="16"/>
      <c r="C44" s="43" t="s">
        <v>87</v>
      </c>
      <c r="D44" s="17" t="s">
        <v>18</v>
      </c>
      <c r="E44" s="56">
        <v>300</v>
      </c>
      <c r="F44" s="56">
        <v>0</v>
      </c>
      <c r="G44" s="12">
        <f t="shared" si="7"/>
        <v>0</v>
      </c>
      <c r="H44" s="13">
        <f t="shared" si="8"/>
        <v>0</v>
      </c>
    </row>
    <row r="45" spans="1:8" ht="12.75">
      <c r="A45" s="16"/>
      <c r="B45" s="16"/>
      <c r="C45" s="43" t="s">
        <v>101</v>
      </c>
      <c r="D45" s="17" t="s">
        <v>102</v>
      </c>
      <c r="E45" s="56">
        <v>1000</v>
      </c>
      <c r="F45" s="56">
        <v>0</v>
      </c>
      <c r="G45" s="12">
        <f>SUM(F45/E45)*100</f>
        <v>0</v>
      </c>
      <c r="H45" s="13">
        <f>SUM(F45/$F$13)*100</f>
        <v>0</v>
      </c>
    </row>
    <row r="46" spans="1:8" ht="12.75">
      <c r="A46" s="16"/>
      <c r="B46" s="16"/>
      <c r="C46" s="16" t="s">
        <v>19</v>
      </c>
      <c r="D46" s="17" t="s">
        <v>20</v>
      </c>
      <c r="E46" s="56">
        <v>35631</v>
      </c>
      <c r="F46" s="56">
        <v>0</v>
      </c>
      <c r="G46" s="12">
        <f t="shared" si="7"/>
        <v>0</v>
      </c>
      <c r="H46" s="13">
        <f t="shared" si="8"/>
        <v>0</v>
      </c>
    </row>
    <row r="47" spans="1:8" ht="12.75">
      <c r="A47" s="16"/>
      <c r="B47" s="16"/>
      <c r="C47" s="16">
        <v>4270</v>
      </c>
      <c r="D47" s="17" t="s">
        <v>24</v>
      </c>
      <c r="E47" s="56">
        <v>784000</v>
      </c>
      <c r="F47" s="56">
        <v>75139.1</v>
      </c>
      <c r="G47" s="12">
        <f t="shared" si="7"/>
        <v>9.58406887755102</v>
      </c>
      <c r="H47" s="13">
        <f t="shared" si="8"/>
        <v>0.47605340728609813</v>
      </c>
    </row>
    <row r="48" spans="1:8" ht="12.75">
      <c r="A48" s="16"/>
      <c r="B48" s="16"/>
      <c r="C48" s="16">
        <v>4300</v>
      </c>
      <c r="D48" s="17" t="s">
        <v>22</v>
      </c>
      <c r="E48" s="56">
        <v>156000</v>
      </c>
      <c r="F48" s="56">
        <v>141077.19</v>
      </c>
      <c r="G48" s="12">
        <f t="shared" si="7"/>
        <v>90.43409615384616</v>
      </c>
      <c r="H48" s="13">
        <f t="shared" si="8"/>
        <v>0.8938126353635889</v>
      </c>
    </row>
    <row r="49" spans="1:8" ht="12.75">
      <c r="A49" s="16"/>
      <c r="B49" s="16"/>
      <c r="C49" s="16">
        <v>6050</v>
      </c>
      <c r="D49" s="17" t="s">
        <v>25</v>
      </c>
      <c r="E49" s="56">
        <v>4448283</v>
      </c>
      <c r="F49" s="56">
        <v>40860.64</v>
      </c>
      <c r="G49" s="12">
        <f aca="true" t="shared" si="9" ref="G49:G59">SUM(F49/E49)*100</f>
        <v>0.9185710531456744</v>
      </c>
      <c r="H49" s="13">
        <f t="shared" si="8"/>
        <v>0.2588778265362592</v>
      </c>
    </row>
    <row r="50" spans="1:8" ht="12.75">
      <c r="A50" s="16"/>
      <c r="B50" s="16"/>
      <c r="C50" s="16" t="s">
        <v>175</v>
      </c>
      <c r="D50" s="17" t="s">
        <v>25</v>
      </c>
      <c r="E50" s="56">
        <v>315000</v>
      </c>
      <c r="F50" s="56">
        <v>100413.7</v>
      </c>
      <c r="G50" s="12">
        <f t="shared" si="9"/>
        <v>31.877365079365077</v>
      </c>
      <c r="H50" s="13">
        <f t="shared" si="8"/>
        <v>0.6361838779437612</v>
      </c>
    </row>
    <row r="51" spans="1:8" ht="12.75">
      <c r="A51" s="16"/>
      <c r="B51" s="16"/>
      <c r="C51" s="16" t="s">
        <v>176</v>
      </c>
      <c r="D51" s="17" t="s">
        <v>25</v>
      </c>
      <c r="E51" s="56">
        <v>107000</v>
      </c>
      <c r="F51" s="56">
        <v>33963.24</v>
      </c>
      <c r="G51" s="12">
        <f t="shared" si="9"/>
        <v>31.741345794392522</v>
      </c>
      <c r="H51" s="13">
        <f t="shared" si="8"/>
        <v>0.21517846400177137</v>
      </c>
    </row>
    <row r="52" spans="1:8" ht="12.75">
      <c r="A52" s="16"/>
      <c r="B52" s="88" t="s">
        <v>140</v>
      </c>
      <c r="C52" s="18"/>
      <c r="D52" s="90" t="s">
        <v>139</v>
      </c>
      <c r="E52" s="58">
        <f>E53</f>
        <v>90000</v>
      </c>
      <c r="F52" s="58">
        <f>F53</f>
        <v>0</v>
      </c>
      <c r="G52" s="14">
        <f t="shared" si="9"/>
        <v>0</v>
      </c>
      <c r="H52" s="15">
        <f aca="true" t="shared" si="10" ref="H52:H59">SUM(F52/$F$13)*100</f>
        <v>0</v>
      </c>
    </row>
    <row r="53" spans="1:8" ht="12.75">
      <c r="A53" s="16"/>
      <c r="B53" s="16"/>
      <c r="C53" s="89" t="s">
        <v>127</v>
      </c>
      <c r="D53" s="17" t="s">
        <v>25</v>
      </c>
      <c r="E53" s="56">
        <v>90000</v>
      </c>
      <c r="F53" s="56">
        <v>0</v>
      </c>
      <c r="G53" s="12">
        <f t="shared" si="9"/>
        <v>0</v>
      </c>
      <c r="H53" s="13">
        <f t="shared" si="10"/>
        <v>0</v>
      </c>
    </row>
    <row r="54" spans="1:8" ht="12.75">
      <c r="A54" s="16"/>
      <c r="B54" s="88" t="s">
        <v>219</v>
      </c>
      <c r="C54" s="18"/>
      <c r="D54" s="90" t="s">
        <v>27</v>
      </c>
      <c r="E54" s="58">
        <f>E55</f>
        <v>4000</v>
      </c>
      <c r="F54" s="58">
        <f>F55</f>
        <v>0</v>
      </c>
      <c r="G54" s="14">
        <f t="shared" si="9"/>
        <v>0</v>
      </c>
      <c r="H54" s="15">
        <f t="shared" si="10"/>
        <v>0</v>
      </c>
    </row>
    <row r="55" spans="1:8" ht="12.75">
      <c r="A55" s="16"/>
      <c r="B55" s="16"/>
      <c r="C55" s="89" t="s">
        <v>127</v>
      </c>
      <c r="D55" s="17" t="s">
        <v>25</v>
      </c>
      <c r="E55" s="56">
        <v>4000</v>
      </c>
      <c r="F55" s="56">
        <v>0</v>
      </c>
      <c r="G55" s="12">
        <f t="shared" si="9"/>
        <v>0</v>
      </c>
      <c r="H55" s="13">
        <f t="shared" si="10"/>
        <v>0</v>
      </c>
    </row>
    <row r="56" spans="1:8" ht="12.75">
      <c r="A56" s="44" t="s">
        <v>215</v>
      </c>
      <c r="B56" s="31"/>
      <c r="C56" s="22"/>
      <c r="D56" s="103" t="s">
        <v>217</v>
      </c>
      <c r="E56" s="57">
        <f>E57</f>
        <v>13480489</v>
      </c>
      <c r="F56" s="57">
        <f>F57</f>
        <v>0</v>
      </c>
      <c r="G56" s="11">
        <f t="shared" si="9"/>
        <v>0</v>
      </c>
      <c r="H56" s="50">
        <f t="shared" si="10"/>
        <v>0</v>
      </c>
    </row>
    <row r="57" spans="1:8" ht="12.75">
      <c r="A57" s="16"/>
      <c r="B57" s="88" t="s">
        <v>216</v>
      </c>
      <c r="C57" s="18"/>
      <c r="D57" s="90" t="s">
        <v>218</v>
      </c>
      <c r="E57" s="58">
        <f>SUM(E58:E59)</f>
        <v>13480489</v>
      </c>
      <c r="F57" s="58">
        <f>SUM(F58:F59)</f>
        <v>0</v>
      </c>
      <c r="G57" s="14">
        <f t="shared" si="9"/>
        <v>0</v>
      </c>
      <c r="H57" s="15">
        <f t="shared" si="10"/>
        <v>0</v>
      </c>
    </row>
    <row r="58" spans="1:8" ht="12.75">
      <c r="A58" s="16"/>
      <c r="B58" s="16"/>
      <c r="C58" s="89" t="s">
        <v>214</v>
      </c>
      <c r="D58" s="17" t="s">
        <v>25</v>
      </c>
      <c r="E58" s="56">
        <v>8490012</v>
      </c>
      <c r="F58" s="56">
        <v>0</v>
      </c>
      <c r="G58" s="12">
        <f t="shared" si="9"/>
        <v>0</v>
      </c>
      <c r="H58" s="13">
        <f t="shared" si="10"/>
        <v>0</v>
      </c>
    </row>
    <row r="59" spans="1:8" ht="12.75">
      <c r="A59" s="16"/>
      <c r="B59" s="16"/>
      <c r="C59" s="89" t="s">
        <v>176</v>
      </c>
      <c r="D59" s="17" t="s">
        <v>25</v>
      </c>
      <c r="E59" s="56">
        <v>4990477</v>
      </c>
      <c r="F59" s="56">
        <v>0</v>
      </c>
      <c r="G59" s="12">
        <f t="shared" si="9"/>
        <v>0</v>
      </c>
      <c r="H59" s="13">
        <f t="shared" si="10"/>
        <v>0</v>
      </c>
    </row>
    <row r="60" spans="1:8" s="10" customFormat="1" ht="12.75">
      <c r="A60" s="44">
        <v>700</v>
      </c>
      <c r="B60" s="31"/>
      <c r="C60" s="22"/>
      <c r="D60" s="23" t="s">
        <v>28</v>
      </c>
      <c r="E60" s="62">
        <f>E61+E68</f>
        <v>380353</v>
      </c>
      <c r="F60" s="62">
        <f>F61+F68</f>
        <v>101551.42000000001</v>
      </c>
      <c r="G60" s="34">
        <f aca="true" t="shared" si="11" ref="G60:G66">SUM(F60/E60)*100</f>
        <v>26.699255691423495</v>
      </c>
      <c r="H60" s="50">
        <f aca="true" t="shared" si="12" ref="H60:H77">SUM(F60/$F$13)*100</f>
        <v>0.6433920489564238</v>
      </c>
    </row>
    <row r="61" spans="1:8" s="10" customFormat="1" ht="12.75">
      <c r="A61" s="16"/>
      <c r="B61" s="18">
        <v>70005</v>
      </c>
      <c r="C61" s="37"/>
      <c r="D61" s="19" t="s">
        <v>29</v>
      </c>
      <c r="E61" s="63">
        <f>SUM(E62:E67)</f>
        <v>227000</v>
      </c>
      <c r="F61" s="63">
        <f>SUM(F62:F67)</f>
        <v>23161.64</v>
      </c>
      <c r="G61" s="21">
        <f t="shared" si="11"/>
        <v>10.203365638766519</v>
      </c>
      <c r="H61" s="15">
        <f t="shared" si="12"/>
        <v>0.14674354151612118</v>
      </c>
    </row>
    <row r="62" spans="1:8" s="10" customFormat="1" ht="12.75">
      <c r="A62" s="16"/>
      <c r="B62" s="16"/>
      <c r="C62" s="16" t="s">
        <v>19</v>
      </c>
      <c r="D62" s="17" t="s">
        <v>20</v>
      </c>
      <c r="E62" s="64">
        <v>1000</v>
      </c>
      <c r="F62" s="64">
        <v>0</v>
      </c>
      <c r="G62" s="20">
        <f t="shared" si="11"/>
        <v>0</v>
      </c>
      <c r="H62" s="13">
        <f>SUM(F62/$F$13)*100</f>
        <v>0</v>
      </c>
    </row>
    <row r="63" spans="1:8" ht="12.75">
      <c r="A63" s="16"/>
      <c r="B63" s="16"/>
      <c r="C63" s="16">
        <v>4300</v>
      </c>
      <c r="D63" s="17" t="s">
        <v>22</v>
      </c>
      <c r="E63" s="56">
        <v>30000</v>
      </c>
      <c r="F63" s="56">
        <v>11644.5</v>
      </c>
      <c r="G63" s="12">
        <f t="shared" si="11"/>
        <v>38.815</v>
      </c>
      <c r="H63" s="13">
        <f t="shared" si="12"/>
        <v>0.07377522356726351</v>
      </c>
    </row>
    <row r="64" spans="1:8" ht="12.75">
      <c r="A64" s="16"/>
      <c r="B64" s="16"/>
      <c r="C64" s="16">
        <v>4430</v>
      </c>
      <c r="D64" s="17" t="s">
        <v>30</v>
      </c>
      <c r="E64" s="56">
        <v>3000</v>
      </c>
      <c r="F64" s="56">
        <v>0</v>
      </c>
      <c r="G64" s="12">
        <f t="shared" si="11"/>
        <v>0</v>
      </c>
      <c r="H64" s="13">
        <f t="shared" si="12"/>
        <v>0</v>
      </c>
    </row>
    <row r="65" spans="1:8" ht="12.75">
      <c r="A65" s="16"/>
      <c r="B65" s="16"/>
      <c r="C65" s="89" t="s">
        <v>162</v>
      </c>
      <c r="D65" s="92" t="s">
        <v>165</v>
      </c>
      <c r="E65" s="56">
        <v>9000</v>
      </c>
      <c r="F65" s="56">
        <v>4702.14</v>
      </c>
      <c r="G65" s="12">
        <f t="shared" si="11"/>
        <v>52.246</v>
      </c>
      <c r="H65" s="13">
        <f t="shared" si="12"/>
        <v>0.02979101118507213</v>
      </c>
    </row>
    <row r="66" spans="1:8" ht="12.75">
      <c r="A66" s="16"/>
      <c r="B66" s="16"/>
      <c r="C66" s="89" t="s">
        <v>163</v>
      </c>
      <c r="D66" s="92" t="s">
        <v>166</v>
      </c>
      <c r="E66" s="56">
        <v>164000</v>
      </c>
      <c r="F66" s="56">
        <v>6815</v>
      </c>
      <c r="G66" s="12">
        <f t="shared" si="11"/>
        <v>4.155487804878049</v>
      </c>
      <c r="H66" s="13">
        <f t="shared" si="12"/>
        <v>0.04317730676378555</v>
      </c>
    </row>
    <row r="67" spans="1:8" ht="12.75">
      <c r="A67" s="16"/>
      <c r="B67" s="16"/>
      <c r="C67" s="16">
        <v>6060</v>
      </c>
      <c r="D67" s="27" t="s">
        <v>83</v>
      </c>
      <c r="E67" s="56">
        <v>20000</v>
      </c>
      <c r="F67" s="56">
        <v>0</v>
      </c>
      <c r="G67" s="12">
        <f aca="true" t="shared" si="13" ref="G67:G75">SUM(F67/E67)*100</f>
        <v>0</v>
      </c>
      <c r="H67" s="13">
        <f t="shared" si="12"/>
        <v>0</v>
      </c>
    </row>
    <row r="68" spans="1:8" ht="12.75">
      <c r="A68" s="16"/>
      <c r="B68" s="18">
        <v>70095</v>
      </c>
      <c r="C68" s="37"/>
      <c r="D68" s="19" t="s">
        <v>27</v>
      </c>
      <c r="E68" s="58">
        <f>SUM(E69:E73)</f>
        <v>153353</v>
      </c>
      <c r="F68" s="58">
        <f>SUM(F69:F73)</f>
        <v>78389.78000000001</v>
      </c>
      <c r="G68" s="14">
        <f t="shared" si="13"/>
        <v>51.117213226999155</v>
      </c>
      <c r="H68" s="15">
        <f t="shared" si="12"/>
        <v>0.49664850744030253</v>
      </c>
    </row>
    <row r="69" spans="1:8" ht="12.75">
      <c r="A69" s="16"/>
      <c r="B69" s="16"/>
      <c r="C69" s="16" t="s">
        <v>19</v>
      </c>
      <c r="D69" s="17" t="s">
        <v>20</v>
      </c>
      <c r="E69" s="56">
        <v>70360</v>
      </c>
      <c r="F69" s="56">
        <v>42305.29</v>
      </c>
      <c r="G69" s="12">
        <f t="shared" si="13"/>
        <v>60.12690449118817</v>
      </c>
      <c r="H69" s="13">
        <f t="shared" si="12"/>
        <v>0.26803059193850465</v>
      </c>
    </row>
    <row r="70" spans="1:8" ht="12.75">
      <c r="A70" s="16"/>
      <c r="B70" s="16"/>
      <c r="C70" s="89" t="s">
        <v>79</v>
      </c>
      <c r="D70" s="92" t="s">
        <v>21</v>
      </c>
      <c r="E70" s="56">
        <v>7000</v>
      </c>
      <c r="F70" s="56">
        <v>3392.65</v>
      </c>
      <c r="G70" s="12">
        <f t="shared" si="13"/>
        <v>48.46642857142857</v>
      </c>
      <c r="H70" s="13">
        <f t="shared" si="12"/>
        <v>0.021494569301857232</v>
      </c>
    </row>
    <row r="71" spans="1:8" ht="12.75">
      <c r="A71" s="16"/>
      <c r="B71" s="16"/>
      <c r="C71" s="89" t="s">
        <v>143</v>
      </c>
      <c r="D71" s="92" t="s">
        <v>24</v>
      </c>
      <c r="E71" s="56">
        <v>46040</v>
      </c>
      <c r="F71" s="56">
        <v>31768.24</v>
      </c>
      <c r="G71" s="12">
        <f t="shared" si="13"/>
        <v>69.00139009556906</v>
      </c>
      <c r="H71" s="13">
        <f t="shared" si="12"/>
        <v>0.20127175991570986</v>
      </c>
    </row>
    <row r="72" spans="1:11" ht="12.75">
      <c r="A72" s="16"/>
      <c r="B72" s="16"/>
      <c r="C72" s="16">
        <v>4300</v>
      </c>
      <c r="D72" s="17" t="s">
        <v>22</v>
      </c>
      <c r="E72" s="56">
        <v>5000</v>
      </c>
      <c r="F72" s="56">
        <v>923.6</v>
      </c>
      <c r="G72" s="12">
        <f t="shared" si="13"/>
        <v>18.472</v>
      </c>
      <c r="H72" s="13">
        <f t="shared" si="12"/>
        <v>0.005851586284230716</v>
      </c>
      <c r="K72" s="87"/>
    </row>
    <row r="73" spans="1:11" ht="12.75">
      <c r="A73" s="16"/>
      <c r="B73" s="16"/>
      <c r="C73" s="89" t="s">
        <v>81</v>
      </c>
      <c r="D73" s="17" t="s">
        <v>82</v>
      </c>
      <c r="E73" s="56">
        <v>24953</v>
      </c>
      <c r="F73" s="56">
        <v>0</v>
      </c>
      <c r="G73" s="12">
        <f t="shared" si="13"/>
        <v>0</v>
      </c>
      <c r="H73" s="13">
        <f t="shared" si="12"/>
        <v>0</v>
      </c>
      <c r="K73" s="87"/>
    </row>
    <row r="74" spans="1:8" ht="12.75">
      <c r="A74" s="44">
        <v>710</v>
      </c>
      <c r="B74" s="31"/>
      <c r="C74" s="22"/>
      <c r="D74" s="23" t="s">
        <v>31</v>
      </c>
      <c r="E74" s="57">
        <f>E75+E78</f>
        <v>221000</v>
      </c>
      <c r="F74" s="57">
        <f>F75+F78</f>
        <v>10131.16</v>
      </c>
      <c r="G74" s="11">
        <f t="shared" si="13"/>
        <v>4.584235294117647</v>
      </c>
      <c r="H74" s="50">
        <f t="shared" si="12"/>
        <v>0.06418726385810618</v>
      </c>
    </row>
    <row r="75" spans="1:8" ht="12.75">
      <c r="A75" s="16"/>
      <c r="B75" s="18">
        <v>71004</v>
      </c>
      <c r="C75" s="37"/>
      <c r="D75" s="19" t="s">
        <v>32</v>
      </c>
      <c r="E75" s="58">
        <f>SUM(E76:E77)</f>
        <v>220000</v>
      </c>
      <c r="F75" s="58">
        <f>SUM(F76:F77)</f>
        <v>10131.16</v>
      </c>
      <c r="G75" s="14">
        <f t="shared" si="13"/>
        <v>4.605072727272727</v>
      </c>
      <c r="H75" s="15">
        <f t="shared" si="12"/>
        <v>0.06418726385810618</v>
      </c>
    </row>
    <row r="76" spans="1:8" ht="12.75">
      <c r="A76" s="16"/>
      <c r="B76" s="16"/>
      <c r="C76" s="66" t="s">
        <v>19</v>
      </c>
      <c r="D76" s="17" t="s">
        <v>20</v>
      </c>
      <c r="E76" s="56">
        <v>20000</v>
      </c>
      <c r="F76" s="56">
        <v>0</v>
      </c>
      <c r="G76" s="12">
        <f>SUM(F76/E76)*100</f>
        <v>0</v>
      </c>
      <c r="H76" s="13">
        <f>SUM(F76/$F$13)*100</f>
        <v>0</v>
      </c>
    </row>
    <row r="77" spans="1:8" ht="12.75">
      <c r="A77" s="16"/>
      <c r="B77" s="16"/>
      <c r="C77" s="16">
        <v>4300</v>
      </c>
      <c r="D77" s="17" t="s">
        <v>22</v>
      </c>
      <c r="E77" s="56">
        <v>200000</v>
      </c>
      <c r="F77" s="56">
        <v>10131.16</v>
      </c>
      <c r="G77" s="12">
        <f>SUM(F77/E77)*100</f>
        <v>5.06558</v>
      </c>
      <c r="H77" s="13">
        <f t="shared" si="12"/>
        <v>0.06418726385810618</v>
      </c>
    </row>
    <row r="78" spans="1:8" ht="12.75">
      <c r="A78" s="16"/>
      <c r="B78" s="18" t="s">
        <v>141</v>
      </c>
      <c r="C78" s="37"/>
      <c r="D78" s="19" t="s">
        <v>142</v>
      </c>
      <c r="E78" s="58">
        <f>SUM(E79:E79)</f>
        <v>1000</v>
      </c>
      <c r="F78" s="58">
        <f>SUM(F79:F79)</f>
        <v>0</v>
      </c>
      <c r="G78" s="14">
        <f>SUM(F78/E78)*100</f>
        <v>0</v>
      </c>
      <c r="H78" s="15">
        <f>SUM(F78/$F$13)*100</f>
        <v>0</v>
      </c>
    </row>
    <row r="79" spans="1:8" ht="12.75">
      <c r="A79" s="16"/>
      <c r="B79" s="16"/>
      <c r="C79" s="66" t="s">
        <v>19</v>
      </c>
      <c r="D79" s="17" t="s">
        <v>20</v>
      </c>
      <c r="E79" s="56">
        <v>1000</v>
      </c>
      <c r="F79" s="56">
        <v>0</v>
      </c>
      <c r="G79" s="12">
        <f>SUM(F79/E79)*100</f>
        <v>0</v>
      </c>
      <c r="H79" s="13">
        <f>SUM(F79/$F$13)*100</f>
        <v>0</v>
      </c>
    </row>
    <row r="80" spans="1:8" ht="12.75">
      <c r="A80" s="44">
        <v>720</v>
      </c>
      <c r="B80" s="31"/>
      <c r="C80" s="22"/>
      <c r="D80" s="23" t="s">
        <v>34</v>
      </c>
      <c r="E80" s="57">
        <f>E81</f>
        <v>77200</v>
      </c>
      <c r="F80" s="57">
        <f>F81</f>
        <v>42098.74</v>
      </c>
      <c r="G80" s="11">
        <f aca="true" t="shared" si="14" ref="G80:G102">SUM(F80/E80)*100</f>
        <v>54.532046632124356</v>
      </c>
      <c r="H80" s="50">
        <f>SUM(F80/$F$13)*100</f>
        <v>0.26672196791619207</v>
      </c>
    </row>
    <row r="81" spans="1:8" ht="12.75">
      <c r="A81" s="16"/>
      <c r="B81" s="18">
        <v>72095</v>
      </c>
      <c r="C81" s="37"/>
      <c r="D81" s="19" t="s">
        <v>27</v>
      </c>
      <c r="E81" s="58">
        <f>SUM(E82:E85)</f>
        <v>77200</v>
      </c>
      <c r="F81" s="58">
        <f>SUM(F82:F85)</f>
        <v>42098.74</v>
      </c>
      <c r="G81" s="14">
        <f t="shared" si="14"/>
        <v>54.532046632124356</v>
      </c>
      <c r="H81" s="15">
        <f>SUM(F81/$F$13)*100</f>
        <v>0.26672196791619207</v>
      </c>
    </row>
    <row r="82" spans="1:8" ht="12.75">
      <c r="A82" s="16"/>
      <c r="B82" s="16"/>
      <c r="C82" s="16">
        <v>4210</v>
      </c>
      <c r="D82" s="17" t="s">
        <v>20</v>
      </c>
      <c r="E82" s="56">
        <v>19500</v>
      </c>
      <c r="F82" s="56">
        <v>9434.47</v>
      </c>
      <c r="G82" s="12">
        <f t="shared" si="14"/>
        <v>48.38189743589743</v>
      </c>
      <c r="H82" s="13">
        <f aca="true" t="shared" si="15" ref="H82:H102">SUM(F82/$F$13)*100</f>
        <v>0.0597732949880751</v>
      </c>
    </row>
    <row r="83" spans="1:8" ht="12.75">
      <c r="A83" s="16"/>
      <c r="B83" s="16"/>
      <c r="C83" s="16">
        <v>4300</v>
      </c>
      <c r="D83" s="17" t="s">
        <v>22</v>
      </c>
      <c r="E83" s="56">
        <v>44600</v>
      </c>
      <c r="F83" s="56">
        <v>30696.5</v>
      </c>
      <c r="G83" s="12">
        <f t="shared" si="14"/>
        <v>68.8262331838565</v>
      </c>
      <c r="H83" s="13">
        <f t="shared" si="15"/>
        <v>0.19448161365730637</v>
      </c>
    </row>
    <row r="84" spans="1:8" ht="12.75">
      <c r="A84" s="16"/>
      <c r="B84" s="16"/>
      <c r="C84" s="16" t="s">
        <v>114</v>
      </c>
      <c r="D84" s="17" t="s">
        <v>116</v>
      </c>
      <c r="E84" s="56">
        <v>9100</v>
      </c>
      <c r="F84" s="56">
        <v>1967.77</v>
      </c>
      <c r="G84" s="12">
        <f t="shared" si="14"/>
        <v>21.623846153846156</v>
      </c>
      <c r="H84" s="13">
        <f t="shared" si="15"/>
        <v>0.012467059270810607</v>
      </c>
    </row>
    <row r="85" spans="1:8" ht="12.75">
      <c r="A85" s="16"/>
      <c r="B85" s="16"/>
      <c r="C85" s="89" t="s">
        <v>81</v>
      </c>
      <c r="D85" s="17" t="s">
        <v>82</v>
      </c>
      <c r="E85" s="56">
        <v>4000</v>
      </c>
      <c r="F85" s="56">
        <v>0</v>
      </c>
      <c r="G85" s="12">
        <f t="shared" si="14"/>
        <v>0</v>
      </c>
      <c r="H85" s="13">
        <f>SUM(F85/$F$13)*100</f>
        <v>0</v>
      </c>
    </row>
    <row r="86" spans="1:8" ht="12.75">
      <c r="A86" s="44">
        <v>750</v>
      </c>
      <c r="B86" s="31"/>
      <c r="C86" s="22"/>
      <c r="D86" s="23" t="s">
        <v>35</v>
      </c>
      <c r="E86" s="57">
        <f>E87+E99+E103+E131+E124</f>
        <v>2616375</v>
      </c>
      <c r="F86" s="57">
        <f>F87+F99+F103+F131+F124</f>
        <v>1166902.1</v>
      </c>
      <c r="G86" s="11">
        <f t="shared" si="14"/>
        <v>44.59995604605609</v>
      </c>
      <c r="H86" s="50">
        <f t="shared" si="15"/>
        <v>7.393057950844543</v>
      </c>
    </row>
    <row r="87" spans="1:8" ht="12.75">
      <c r="A87" s="16"/>
      <c r="B87" s="18">
        <v>75011</v>
      </c>
      <c r="C87" s="37"/>
      <c r="D87" s="19" t="s">
        <v>36</v>
      </c>
      <c r="E87" s="58">
        <f>SUM(E88:E98)</f>
        <v>131288</v>
      </c>
      <c r="F87" s="58">
        <f>SUM(F88:F98)</f>
        <v>59515</v>
      </c>
      <c r="G87" s="14">
        <f t="shared" si="14"/>
        <v>45.3316373164341</v>
      </c>
      <c r="H87" s="15">
        <f t="shared" si="15"/>
        <v>0.3770649173949665</v>
      </c>
    </row>
    <row r="88" spans="1:8" ht="12.75">
      <c r="A88" s="16"/>
      <c r="B88" s="16"/>
      <c r="C88" s="16">
        <v>3020</v>
      </c>
      <c r="D88" s="17" t="s">
        <v>103</v>
      </c>
      <c r="E88" s="56">
        <v>8500</v>
      </c>
      <c r="F88" s="56">
        <v>0</v>
      </c>
      <c r="G88" s="12">
        <f t="shared" si="14"/>
        <v>0</v>
      </c>
      <c r="H88" s="13">
        <f t="shared" si="15"/>
        <v>0</v>
      </c>
    </row>
    <row r="89" spans="1:8" ht="12.75">
      <c r="A89" s="16"/>
      <c r="B89" s="16"/>
      <c r="C89" s="16">
        <v>4010</v>
      </c>
      <c r="D89" s="17" t="s">
        <v>15</v>
      </c>
      <c r="E89" s="56">
        <v>74000</v>
      </c>
      <c r="F89" s="56">
        <v>37463.46</v>
      </c>
      <c r="G89" s="12">
        <f t="shared" si="14"/>
        <v>50.6262972972973</v>
      </c>
      <c r="H89" s="13">
        <f>SUM(F89/$F$13)*100</f>
        <v>0.2373545568382699</v>
      </c>
    </row>
    <row r="90" spans="1:8" ht="12.75">
      <c r="A90" s="16"/>
      <c r="B90" s="16"/>
      <c r="C90" s="16">
        <v>4040</v>
      </c>
      <c r="D90" s="17" t="s">
        <v>16</v>
      </c>
      <c r="E90" s="56">
        <v>6600</v>
      </c>
      <c r="F90" s="56">
        <v>5593.22</v>
      </c>
      <c r="G90" s="12">
        <f t="shared" si="14"/>
        <v>84.74575757575758</v>
      </c>
      <c r="H90" s="13">
        <f t="shared" si="15"/>
        <v>0.03543656283746744</v>
      </c>
    </row>
    <row r="91" spans="1:8" ht="12.75">
      <c r="A91" s="16"/>
      <c r="B91" s="16"/>
      <c r="C91" s="16">
        <v>4110</v>
      </c>
      <c r="D91" s="17" t="s">
        <v>17</v>
      </c>
      <c r="E91" s="56">
        <v>15000</v>
      </c>
      <c r="F91" s="56">
        <v>6385.61</v>
      </c>
      <c r="G91" s="12">
        <f t="shared" si="14"/>
        <v>42.57073333333333</v>
      </c>
      <c r="H91" s="13">
        <f t="shared" si="15"/>
        <v>0.04045685133439422</v>
      </c>
    </row>
    <row r="92" spans="1:8" ht="12.75">
      <c r="A92" s="16"/>
      <c r="B92" s="16"/>
      <c r="C92" s="16">
        <v>4120</v>
      </c>
      <c r="D92" s="17" t="s">
        <v>18</v>
      </c>
      <c r="E92" s="56">
        <v>2000</v>
      </c>
      <c r="F92" s="56">
        <v>1036.07</v>
      </c>
      <c r="G92" s="12">
        <f t="shared" si="14"/>
        <v>51.8035</v>
      </c>
      <c r="H92" s="13">
        <f t="shared" si="15"/>
        <v>0.006564154397469595</v>
      </c>
    </row>
    <row r="93" spans="1:8" ht="12.75">
      <c r="A93" s="16"/>
      <c r="B93" s="16"/>
      <c r="C93" s="16" t="s">
        <v>19</v>
      </c>
      <c r="D93" s="17" t="s">
        <v>20</v>
      </c>
      <c r="E93" s="56">
        <v>8000</v>
      </c>
      <c r="F93" s="56">
        <v>2614.19</v>
      </c>
      <c r="G93" s="12">
        <f aca="true" t="shared" si="16" ref="G93:G98">SUM(F93/E93)*100</f>
        <v>32.677375000000005</v>
      </c>
      <c r="H93" s="13">
        <f aca="true" t="shared" si="17" ref="H93:H98">SUM(F93/$F$13)*100</f>
        <v>0.01656253610694359</v>
      </c>
    </row>
    <row r="94" spans="1:8" ht="12.75">
      <c r="A94" s="16"/>
      <c r="B94" s="16"/>
      <c r="C94" s="16" t="s">
        <v>143</v>
      </c>
      <c r="D94" s="17" t="s">
        <v>24</v>
      </c>
      <c r="E94" s="56">
        <v>10000</v>
      </c>
      <c r="F94" s="56">
        <v>3835.75</v>
      </c>
      <c r="G94" s="12">
        <f t="shared" si="16"/>
        <v>38.3575</v>
      </c>
      <c r="H94" s="13">
        <f t="shared" si="17"/>
        <v>0.024301886195038945</v>
      </c>
    </row>
    <row r="95" spans="1:8" ht="12.75">
      <c r="A95" s="16"/>
      <c r="B95" s="16"/>
      <c r="C95" s="16" t="s">
        <v>132</v>
      </c>
      <c r="D95" s="17" t="s">
        <v>22</v>
      </c>
      <c r="E95" s="56">
        <v>2000</v>
      </c>
      <c r="F95" s="56">
        <v>22.14</v>
      </c>
      <c r="G95" s="12">
        <f t="shared" si="16"/>
        <v>1.107</v>
      </c>
      <c r="H95" s="13">
        <f t="shared" si="17"/>
        <v>0.00014027081023480734</v>
      </c>
    </row>
    <row r="96" spans="1:8" ht="12.75">
      <c r="A96" s="16"/>
      <c r="B96" s="16"/>
      <c r="C96" s="16" t="s">
        <v>144</v>
      </c>
      <c r="D96" s="17" t="s">
        <v>33</v>
      </c>
      <c r="E96" s="56">
        <v>500</v>
      </c>
      <c r="F96" s="56">
        <v>173.56</v>
      </c>
      <c r="G96" s="12">
        <f t="shared" si="16"/>
        <v>34.711999999999996</v>
      </c>
      <c r="H96" s="13">
        <f t="shared" si="17"/>
        <v>0.0010996116451830696</v>
      </c>
    </row>
    <row r="97" spans="1:8" ht="12.75">
      <c r="A97" s="16"/>
      <c r="B97" s="16"/>
      <c r="C97" s="16">
        <v>4440</v>
      </c>
      <c r="D97" s="17" t="s">
        <v>57</v>
      </c>
      <c r="E97" s="56">
        <v>2188</v>
      </c>
      <c r="F97" s="56">
        <v>1641</v>
      </c>
      <c r="G97" s="12">
        <f t="shared" si="16"/>
        <v>75</v>
      </c>
      <c r="H97" s="13">
        <f t="shared" si="17"/>
        <v>0.010396766016048728</v>
      </c>
    </row>
    <row r="98" spans="1:8" ht="12.75">
      <c r="A98" s="16"/>
      <c r="B98" s="16"/>
      <c r="C98" s="16" t="s">
        <v>145</v>
      </c>
      <c r="D98" s="17" t="s">
        <v>203</v>
      </c>
      <c r="E98" s="56">
        <v>2500</v>
      </c>
      <c r="F98" s="56">
        <v>750</v>
      </c>
      <c r="G98" s="12">
        <f t="shared" si="16"/>
        <v>30</v>
      </c>
      <c r="H98" s="13">
        <f t="shared" si="17"/>
        <v>0.004751721213916238</v>
      </c>
    </row>
    <row r="99" spans="1:8" ht="12.75">
      <c r="A99" s="16"/>
      <c r="B99" s="18">
        <v>75022</v>
      </c>
      <c r="C99" s="37"/>
      <c r="D99" s="19" t="s">
        <v>37</v>
      </c>
      <c r="E99" s="58">
        <f>SUM(E100:E102)</f>
        <v>63000</v>
      </c>
      <c r="F99" s="58">
        <f>SUM(F100:F102)</f>
        <v>36290.07</v>
      </c>
      <c r="G99" s="14">
        <f t="shared" si="14"/>
        <v>57.60328571428571</v>
      </c>
      <c r="H99" s="15">
        <f t="shared" si="15"/>
        <v>0.22992039396467365</v>
      </c>
    </row>
    <row r="100" spans="1:8" ht="12.75">
      <c r="A100" s="16"/>
      <c r="B100" s="16"/>
      <c r="C100" s="16">
        <v>3030</v>
      </c>
      <c r="D100" s="17" t="s">
        <v>14</v>
      </c>
      <c r="E100" s="56">
        <v>60500</v>
      </c>
      <c r="F100" s="56">
        <v>36193.1</v>
      </c>
      <c r="G100" s="12">
        <f t="shared" si="14"/>
        <v>59.82330578512396</v>
      </c>
      <c r="H100" s="13">
        <f t="shared" si="15"/>
        <v>0.2293060280898557</v>
      </c>
    </row>
    <row r="101" spans="1:8" ht="12.75">
      <c r="A101" s="16"/>
      <c r="B101" s="16"/>
      <c r="C101" s="16">
        <v>4210</v>
      </c>
      <c r="D101" s="17" t="s">
        <v>20</v>
      </c>
      <c r="E101" s="56">
        <v>2000</v>
      </c>
      <c r="F101" s="56">
        <v>96.97</v>
      </c>
      <c r="G101" s="12">
        <f t="shared" si="14"/>
        <v>4.8485</v>
      </c>
      <c r="H101" s="13">
        <f t="shared" si="15"/>
        <v>0.0006143658748179434</v>
      </c>
    </row>
    <row r="102" spans="1:8" ht="12.75">
      <c r="A102" s="16"/>
      <c r="B102" s="16"/>
      <c r="C102" s="16">
        <v>4300</v>
      </c>
      <c r="D102" s="17" t="s">
        <v>22</v>
      </c>
      <c r="E102" s="56">
        <v>500</v>
      </c>
      <c r="F102" s="56">
        <v>0</v>
      </c>
      <c r="G102" s="12">
        <f t="shared" si="14"/>
        <v>0</v>
      </c>
      <c r="H102" s="13">
        <f t="shared" si="15"/>
        <v>0</v>
      </c>
    </row>
    <row r="103" spans="1:8" ht="12.75">
      <c r="A103" s="16"/>
      <c r="B103" s="18">
        <v>75023</v>
      </c>
      <c r="C103" s="37"/>
      <c r="D103" s="19" t="s">
        <v>38</v>
      </c>
      <c r="E103" s="58">
        <f>SUM(E104:E123)</f>
        <v>1723934</v>
      </c>
      <c r="F103" s="58">
        <f>SUM(F104:F123)</f>
        <v>782636.1900000001</v>
      </c>
      <c r="G103" s="14">
        <f>SUM(F103/E103)*100</f>
        <v>45.39826872722506</v>
      </c>
      <c r="H103" s="15">
        <f aca="true" t="shared" si="18" ref="H103:H118">SUM(F103/$F$13)*100</f>
        <v>4.958491982402107</v>
      </c>
    </row>
    <row r="104" spans="1:8" ht="12.75">
      <c r="A104" s="16"/>
      <c r="B104" s="16"/>
      <c r="C104" s="16">
        <v>3020</v>
      </c>
      <c r="D104" s="17" t="s">
        <v>103</v>
      </c>
      <c r="E104" s="56">
        <v>10600</v>
      </c>
      <c r="F104" s="56">
        <v>8536.08</v>
      </c>
      <c r="G104" s="12">
        <f aca="true" t="shared" si="19" ref="G104:G121">SUM(F104/E104)*100</f>
        <v>80.52905660377358</v>
      </c>
      <c r="H104" s="13">
        <f t="shared" si="18"/>
        <v>0.054081429892914826</v>
      </c>
    </row>
    <row r="105" spans="1:8" ht="12.75">
      <c r="A105" s="16"/>
      <c r="B105" s="16"/>
      <c r="C105" s="16">
        <v>4010</v>
      </c>
      <c r="D105" s="17" t="s">
        <v>15</v>
      </c>
      <c r="E105" s="56">
        <v>815000</v>
      </c>
      <c r="F105" s="56">
        <v>448019.23</v>
      </c>
      <c r="G105" s="12">
        <f t="shared" si="19"/>
        <v>54.97168466257668</v>
      </c>
      <c r="H105" s="13">
        <f t="shared" si="18"/>
        <v>2.838483305911224</v>
      </c>
    </row>
    <row r="106" spans="1:8" ht="12.75">
      <c r="A106" s="16"/>
      <c r="B106" s="16"/>
      <c r="C106" s="16">
        <v>4040</v>
      </c>
      <c r="D106" s="17" t="s">
        <v>16</v>
      </c>
      <c r="E106" s="56">
        <v>76400</v>
      </c>
      <c r="F106" s="56">
        <v>60179.65</v>
      </c>
      <c r="G106" s="12">
        <f t="shared" si="19"/>
        <v>78.76917539267015</v>
      </c>
      <c r="H106" s="13">
        <f t="shared" si="18"/>
        <v>0.3812758927347391</v>
      </c>
    </row>
    <row r="107" spans="1:8" ht="12.75">
      <c r="A107" s="16"/>
      <c r="B107" s="16"/>
      <c r="C107" s="16">
        <v>4110</v>
      </c>
      <c r="D107" s="17" t="s">
        <v>17</v>
      </c>
      <c r="E107" s="56">
        <v>141000</v>
      </c>
      <c r="F107" s="56">
        <v>78378.69</v>
      </c>
      <c r="G107" s="12">
        <f t="shared" si="19"/>
        <v>55.58772340425532</v>
      </c>
      <c r="H107" s="13">
        <f t="shared" si="18"/>
        <v>0.49657824532261935</v>
      </c>
    </row>
    <row r="108" spans="1:8" ht="12.75">
      <c r="A108" s="16"/>
      <c r="B108" s="16"/>
      <c r="C108" s="16">
        <v>4120</v>
      </c>
      <c r="D108" s="17" t="s">
        <v>18</v>
      </c>
      <c r="E108" s="56">
        <v>21000</v>
      </c>
      <c r="F108" s="56">
        <v>11432.65</v>
      </c>
      <c r="G108" s="12">
        <f t="shared" si="19"/>
        <v>54.44119047619047</v>
      </c>
      <c r="H108" s="13">
        <f t="shared" si="18"/>
        <v>0.0724330207150393</v>
      </c>
    </row>
    <row r="109" spans="1:8" ht="12.75">
      <c r="A109" s="16"/>
      <c r="B109" s="16"/>
      <c r="C109" s="16">
        <v>4140</v>
      </c>
      <c r="D109" s="17" t="s">
        <v>55</v>
      </c>
      <c r="E109" s="56">
        <v>30000</v>
      </c>
      <c r="F109" s="56">
        <v>20022</v>
      </c>
      <c r="G109" s="12">
        <f t="shared" si="19"/>
        <v>66.74</v>
      </c>
      <c r="H109" s="13">
        <f t="shared" si="18"/>
        <v>0.1268519495267079</v>
      </c>
    </row>
    <row r="110" spans="1:8" ht="12.75">
      <c r="A110" s="16"/>
      <c r="B110" s="16"/>
      <c r="C110" s="16" t="s">
        <v>101</v>
      </c>
      <c r="D110" s="17" t="s">
        <v>102</v>
      </c>
      <c r="E110" s="56">
        <v>72000</v>
      </c>
      <c r="F110" s="56">
        <v>38902</v>
      </c>
      <c r="G110" s="12">
        <f t="shared" si="19"/>
        <v>54.03055555555556</v>
      </c>
      <c r="H110" s="13">
        <f>SUM(F110/$F$13)*100</f>
        <v>0.24646861155169264</v>
      </c>
    </row>
    <row r="111" spans="1:8" ht="12.75">
      <c r="A111" s="16"/>
      <c r="B111" s="16"/>
      <c r="C111" s="16">
        <v>4210</v>
      </c>
      <c r="D111" s="17" t="s">
        <v>20</v>
      </c>
      <c r="E111" s="56">
        <v>96500</v>
      </c>
      <c r="F111" s="56">
        <v>30997.02</v>
      </c>
      <c r="G111" s="12">
        <f t="shared" si="19"/>
        <v>32.12126424870466</v>
      </c>
      <c r="H111" s="13">
        <f t="shared" si="18"/>
        <v>0.1963855966695812</v>
      </c>
    </row>
    <row r="112" spans="1:8" ht="12.75">
      <c r="A112" s="16"/>
      <c r="B112" s="16"/>
      <c r="C112" s="16">
        <v>4260</v>
      </c>
      <c r="D112" s="17" t="s">
        <v>21</v>
      </c>
      <c r="E112" s="56">
        <v>50000</v>
      </c>
      <c r="F112" s="56">
        <v>10258.06</v>
      </c>
      <c r="G112" s="12">
        <f t="shared" si="19"/>
        <v>20.516119999999997</v>
      </c>
      <c r="H112" s="13">
        <f t="shared" si="18"/>
        <v>0.06499125508750081</v>
      </c>
    </row>
    <row r="113" spans="1:8" ht="12.75">
      <c r="A113" s="16"/>
      <c r="B113" s="16"/>
      <c r="C113" s="16">
        <v>4270</v>
      </c>
      <c r="D113" s="17" t="s">
        <v>24</v>
      </c>
      <c r="E113" s="56">
        <v>8000</v>
      </c>
      <c r="F113" s="56">
        <v>2619.91</v>
      </c>
      <c r="G113" s="12">
        <f t="shared" si="19"/>
        <v>32.748875</v>
      </c>
      <c r="H113" s="13">
        <f t="shared" si="18"/>
        <v>0.016598775900735052</v>
      </c>
    </row>
    <row r="114" spans="1:8" ht="12.75">
      <c r="A114" s="16"/>
      <c r="B114" s="16"/>
      <c r="C114" s="16" t="s">
        <v>39</v>
      </c>
      <c r="D114" s="17" t="s">
        <v>40</v>
      </c>
      <c r="E114" s="56">
        <v>2000</v>
      </c>
      <c r="F114" s="56">
        <v>1278</v>
      </c>
      <c r="G114" s="12">
        <f t="shared" si="19"/>
        <v>63.9</v>
      </c>
      <c r="H114" s="13">
        <f t="shared" si="18"/>
        <v>0.008096932948513269</v>
      </c>
    </row>
    <row r="115" spans="1:8" ht="12.75">
      <c r="A115" s="16"/>
      <c r="B115" s="16"/>
      <c r="C115" s="16">
        <v>4300</v>
      </c>
      <c r="D115" s="17" t="s">
        <v>22</v>
      </c>
      <c r="E115" s="56">
        <v>44000</v>
      </c>
      <c r="F115" s="56">
        <v>26960.97</v>
      </c>
      <c r="G115" s="12">
        <f t="shared" si="19"/>
        <v>61.27493181818182</v>
      </c>
      <c r="H115" s="13">
        <f t="shared" si="18"/>
        <v>0.17081468412901238</v>
      </c>
    </row>
    <row r="116" spans="1:8" ht="25.5">
      <c r="A116" s="16"/>
      <c r="B116" s="16"/>
      <c r="C116" s="26" t="s">
        <v>124</v>
      </c>
      <c r="D116" s="73" t="s">
        <v>177</v>
      </c>
      <c r="E116" s="56">
        <v>8000</v>
      </c>
      <c r="F116" s="56">
        <v>1766.33</v>
      </c>
      <c r="G116" s="12">
        <f t="shared" si="19"/>
        <v>22.079124999999998</v>
      </c>
      <c r="H116" s="13">
        <f t="shared" si="18"/>
        <v>0.011190810309035558</v>
      </c>
    </row>
    <row r="117" spans="1:8" ht="24.75" customHeight="1">
      <c r="A117" s="16"/>
      <c r="B117" s="16"/>
      <c r="C117" s="26" t="s">
        <v>122</v>
      </c>
      <c r="D117" s="73" t="s">
        <v>178</v>
      </c>
      <c r="E117" s="56">
        <v>12000</v>
      </c>
      <c r="F117" s="56">
        <v>6620.72</v>
      </c>
      <c r="G117" s="12">
        <f t="shared" si="19"/>
        <v>55.17266666666667</v>
      </c>
      <c r="H117" s="13">
        <f t="shared" si="18"/>
        <v>0.04194642090053269</v>
      </c>
    </row>
    <row r="118" spans="1:8" ht="12.75">
      <c r="A118" s="16"/>
      <c r="B118" s="16"/>
      <c r="C118" s="16">
        <v>4410</v>
      </c>
      <c r="D118" s="17" t="s">
        <v>33</v>
      </c>
      <c r="E118" s="56">
        <v>35000</v>
      </c>
      <c r="F118" s="56">
        <v>13315.38</v>
      </c>
      <c r="G118" s="12">
        <f t="shared" si="19"/>
        <v>38.04394285714285</v>
      </c>
      <c r="H118" s="13">
        <f t="shared" si="18"/>
        <v>0.08436129815647465</v>
      </c>
    </row>
    <row r="119" spans="1:8" ht="12.75">
      <c r="A119" s="16"/>
      <c r="B119" s="16"/>
      <c r="C119" s="16">
        <v>4430</v>
      </c>
      <c r="D119" s="17" t="s">
        <v>30</v>
      </c>
      <c r="E119" s="56">
        <v>38800</v>
      </c>
      <c r="F119" s="56">
        <v>0</v>
      </c>
      <c r="G119" s="12">
        <f t="shared" si="19"/>
        <v>0</v>
      </c>
      <c r="H119" s="13">
        <f aca="true" t="shared" si="20" ref="H119:H146">SUM(F119/$F$13)*100</f>
        <v>0</v>
      </c>
    </row>
    <row r="120" spans="1:8" ht="12.75">
      <c r="A120" s="16"/>
      <c r="B120" s="16"/>
      <c r="C120" s="16">
        <v>4440</v>
      </c>
      <c r="D120" s="17" t="s">
        <v>57</v>
      </c>
      <c r="E120" s="56">
        <v>27713</v>
      </c>
      <c r="F120" s="56">
        <v>20785</v>
      </c>
      <c r="G120" s="12">
        <f t="shared" si="19"/>
        <v>75.00090210370584</v>
      </c>
      <c r="H120" s="13">
        <f t="shared" si="20"/>
        <v>0.131686033908332</v>
      </c>
    </row>
    <row r="121" spans="1:8" ht="12.75">
      <c r="A121" s="16"/>
      <c r="B121" s="16"/>
      <c r="C121" s="16" t="s">
        <v>145</v>
      </c>
      <c r="D121" s="17" t="s">
        <v>203</v>
      </c>
      <c r="E121" s="56">
        <v>5500</v>
      </c>
      <c r="F121" s="56">
        <v>2564.5</v>
      </c>
      <c r="G121" s="12">
        <f t="shared" si="19"/>
        <v>46.627272727272725</v>
      </c>
      <c r="H121" s="13">
        <f t="shared" si="20"/>
        <v>0.016247718737450925</v>
      </c>
    </row>
    <row r="122" spans="1:8" ht="12.75">
      <c r="A122" s="16"/>
      <c r="B122" s="16"/>
      <c r="C122" s="74" t="s">
        <v>127</v>
      </c>
      <c r="D122" s="17" t="s">
        <v>25</v>
      </c>
      <c r="E122" s="56">
        <v>220421</v>
      </c>
      <c r="F122" s="56">
        <v>0</v>
      </c>
      <c r="G122" s="12">
        <f>SUM(F122/E122)*100</f>
        <v>0</v>
      </c>
      <c r="H122" s="13">
        <f t="shared" si="20"/>
        <v>0</v>
      </c>
    </row>
    <row r="123" spans="1:8" ht="12.75">
      <c r="A123" s="16"/>
      <c r="B123" s="16"/>
      <c r="C123" s="16" t="s">
        <v>81</v>
      </c>
      <c r="D123" s="17" t="s">
        <v>82</v>
      </c>
      <c r="E123" s="56">
        <v>10000</v>
      </c>
      <c r="F123" s="56">
        <v>0</v>
      </c>
      <c r="G123" s="12">
        <f>SUM(F123/E123)*100</f>
        <v>0</v>
      </c>
      <c r="H123" s="13">
        <f t="shared" si="20"/>
        <v>0</v>
      </c>
    </row>
    <row r="124" spans="1:8" ht="12.75">
      <c r="A124" s="16"/>
      <c r="B124" s="88" t="s">
        <v>212</v>
      </c>
      <c r="C124" s="37"/>
      <c r="D124" s="90" t="s">
        <v>213</v>
      </c>
      <c r="E124" s="58">
        <f>SUM(E125:E130)</f>
        <v>11005</v>
      </c>
      <c r="F124" s="58">
        <f>SUM(F125:F130)</f>
        <v>11005</v>
      </c>
      <c r="G124" s="14">
        <f>SUM(F124/E124)*100</f>
        <v>100</v>
      </c>
      <c r="H124" s="15">
        <f aca="true" t="shared" si="21" ref="H124:H130">SUM(F124/$F$13)*100</f>
        <v>0.06972358927886427</v>
      </c>
    </row>
    <row r="125" spans="1:8" ht="12.75">
      <c r="A125" s="16"/>
      <c r="B125" s="16"/>
      <c r="C125" s="16">
        <v>3020</v>
      </c>
      <c r="D125" s="17" t="s">
        <v>103</v>
      </c>
      <c r="E125" s="56">
        <v>6405.76</v>
      </c>
      <c r="F125" s="56">
        <v>6405.76</v>
      </c>
      <c r="G125" s="12">
        <f>SUM(F125/E125)*100</f>
        <v>100</v>
      </c>
      <c r="H125" s="13">
        <f t="shared" si="21"/>
        <v>0.040584514244341445</v>
      </c>
    </row>
    <row r="126" spans="1:8" ht="12.75">
      <c r="A126" s="16"/>
      <c r="B126" s="16"/>
      <c r="C126" s="16" t="s">
        <v>86</v>
      </c>
      <c r="D126" s="17" t="s">
        <v>17</v>
      </c>
      <c r="E126" s="56">
        <v>1310.9</v>
      </c>
      <c r="F126" s="56">
        <v>1310.9</v>
      </c>
      <c r="G126" s="12">
        <f>SUM(F126/E126)*100</f>
        <v>100</v>
      </c>
      <c r="H126" s="13">
        <f t="shared" si="21"/>
        <v>0.008305375119097062</v>
      </c>
    </row>
    <row r="127" spans="1:8" ht="12.75">
      <c r="A127" s="16"/>
      <c r="B127" s="16"/>
      <c r="C127" s="89" t="s">
        <v>87</v>
      </c>
      <c r="D127" s="17" t="s">
        <v>18</v>
      </c>
      <c r="E127" s="56">
        <v>212.72</v>
      </c>
      <c r="F127" s="56">
        <v>212.72</v>
      </c>
      <c r="G127" s="12">
        <f>SUM(F127/E127)*100</f>
        <v>100</v>
      </c>
      <c r="H127" s="13">
        <f t="shared" si="21"/>
        <v>0.0013477148488323495</v>
      </c>
    </row>
    <row r="128" spans="1:8" ht="12.75">
      <c r="A128" s="16"/>
      <c r="B128" s="16"/>
      <c r="C128" s="89" t="s">
        <v>101</v>
      </c>
      <c r="D128" s="17" t="s">
        <v>102</v>
      </c>
      <c r="E128" s="56">
        <v>2275.62</v>
      </c>
      <c r="F128" s="56">
        <v>2275.62</v>
      </c>
      <c r="G128" s="12">
        <f>SUM(F128/E128)*100</f>
        <v>100</v>
      </c>
      <c r="H128" s="13">
        <f t="shared" si="21"/>
        <v>0.01441748243841609</v>
      </c>
    </row>
    <row r="129" spans="1:8" ht="12.75">
      <c r="A129" s="16"/>
      <c r="B129" s="16"/>
      <c r="C129" s="89" t="s">
        <v>19</v>
      </c>
      <c r="D129" s="17" t="s">
        <v>20</v>
      </c>
      <c r="E129" s="56">
        <v>642.64</v>
      </c>
      <c r="F129" s="56">
        <v>642.64</v>
      </c>
      <c r="G129" s="12">
        <f>SUM(F129/E129)*100</f>
        <v>100</v>
      </c>
      <c r="H129" s="13">
        <f t="shared" si="21"/>
        <v>0.004071528161214841</v>
      </c>
    </row>
    <row r="130" spans="1:8" ht="12.75">
      <c r="A130" s="16"/>
      <c r="B130" s="16"/>
      <c r="C130" s="89" t="s">
        <v>144</v>
      </c>
      <c r="D130" s="92" t="s">
        <v>33</v>
      </c>
      <c r="E130" s="56">
        <v>157.36</v>
      </c>
      <c r="F130" s="56">
        <v>157.36</v>
      </c>
      <c r="G130" s="12">
        <f>SUM(F130/E130)*100</f>
        <v>100</v>
      </c>
      <c r="H130" s="13">
        <f t="shared" si="21"/>
        <v>0.000996974466962479</v>
      </c>
    </row>
    <row r="131" spans="1:8" ht="12.75">
      <c r="A131" s="16"/>
      <c r="B131" s="18">
        <v>75095</v>
      </c>
      <c r="C131" s="37"/>
      <c r="D131" s="19" t="s">
        <v>27</v>
      </c>
      <c r="E131" s="58">
        <f>SUM(E132:E146)</f>
        <v>687148</v>
      </c>
      <c r="F131" s="58">
        <f>SUM(F132:F146)</f>
        <v>277455.83999999997</v>
      </c>
      <c r="G131" s="14">
        <f aca="true" t="shared" si="22" ref="G131:G144">SUM(F131/E131)*100</f>
        <v>40.37788656883233</v>
      </c>
      <c r="H131" s="15">
        <f t="shared" si="20"/>
        <v>1.7578570678039325</v>
      </c>
    </row>
    <row r="132" spans="1:8" ht="12.75">
      <c r="A132" s="16"/>
      <c r="B132" s="16"/>
      <c r="C132" s="16">
        <v>3020</v>
      </c>
      <c r="D132" s="17" t="s">
        <v>103</v>
      </c>
      <c r="E132" s="56">
        <v>3000</v>
      </c>
      <c r="F132" s="56">
        <v>35</v>
      </c>
      <c r="G132" s="12">
        <f t="shared" si="22"/>
        <v>1.1666666666666667</v>
      </c>
      <c r="H132" s="13">
        <f t="shared" si="20"/>
        <v>0.00022174698998275776</v>
      </c>
    </row>
    <row r="133" spans="1:8" ht="12.75">
      <c r="A133" s="16"/>
      <c r="B133" s="16"/>
      <c r="C133" s="16">
        <v>3030</v>
      </c>
      <c r="D133" s="17" t="s">
        <v>14</v>
      </c>
      <c r="E133" s="56">
        <v>43200</v>
      </c>
      <c r="F133" s="56">
        <v>20133.42</v>
      </c>
      <c r="G133" s="12">
        <f t="shared" si="22"/>
        <v>46.60513888888889</v>
      </c>
      <c r="H133" s="13">
        <f t="shared" si="20"/>
        <v>0.12755786523024729</v>
      </c>
    </row>
    <row r="134" spans="1:8" ht="12.75">
      <c r="A134" s="16"/>
      <c r="B134" s="16"/>
      <c r="C134" s="16" t="s">
        <v>104</v>
      </c>
      <c r="D134" s="17" t="s">
        <v>105</v>
      </c>
      <c r="E134" s="56">
        <v>5000</v>
      </c>
      <c r="F134" s="56">
        <v>1199</v>
      </c>
      <c r="G134" s="12">
        <f>SUM(F134/E134)*100</f>
        <v>23.98</v>
      </c>
      <c r="H134" s="13">
        <f t="shared" si="20"/>
        <v>0.0075964183139807595</v>
      </c>
    </row>
    <row r="135" spans="1:8" ht="12.75">
      <c r="A135" s="16"/>
      <c r="B135" s="16"/>
      <c r="C135" s="16" t="s">
        <v>85</v>
      </c>
      <c r="D135" s="17" t="s">
        <v>15</v>
      </c>
      <c r="E135" s="56">
        <v>400000</v>
      </c>
      <c r="F135" s="56">
        <v>109334.18</v>
      </c>
      <c r="G135" s="12">
        <f>SUM(F135/E135)*100</f>
        <v>27.333544999999997</v>
      </c>
      <c r="H135" s="13">
        <f t="shared" si="20"/>
        <v>0.6927007233495152</v>
      </c>
    </row>
    <row r="136" spans="1:8" ht="12.75">
      <c r="A136" s="16"/>
      <c r="B136" s="16"/>
      <c r="C136" s="16" t="s">
        <v>93</v>
      </c>
      <c r="D136" s="17" t="s">
        <v>16</v>
      </c>
      <c r="E136" s="56">
        <v>70000</v>
      </c>
      <c r="F136" s="56">
        <v>49755.32</v>
      </c>
      <c r="G136" s="12">
        <f>SUM(F136/E136)*100</f>
        <v>71.07902857142857</v>
      </c>
      <c r="H136" s="13">
        <f t="shared" si="20"/>
        <v>0.31523121273225446</v>
      </c>
    </row>
    <row r="137" spans="1:8" ht="12.75">
      <c r="A137" s="16"/>
      <c r="B137" s="16"/>
      <c r="C137" s="16" t="s">
        <v>86</v>
      </c>
      <c r="D137" s="17" t="s">
        <v>17</v>
      </c>
      <c r="E137" s="56">
        <v>70000</v>
      </c>
      <c r="F137" s="56">
        <v>23831.43</v>
      </c>
      <c r="G137" s="12">
        <f>SUM(F137/E137)*100</f>
        <v>34.0449</v>
      </c>
      <c r="H137" s="13">
        <f t="shared" si="20"/>
        <v>0.1509870819852798</v>
      </c>
    </row>
    <row r="138" spans="1:8" ht="12.75">
      <c r="A138" s="16"/>
      <c r="B138" s="16"/>
      <c r="C138" s="16" t="s">
        <v>87</v>
      </c>
      <c r="D138" s="17" t="s">
        <v>18</v>
      </c>
      <c r="E138" s="56">
        <v>12000</v>
      </c>
      <c r="F138" s="56">
        <v>2604.65</v>
      </c>
      <c r="G138" s="12">
        <f>SUM(F138/E138)*100</f>
        <v>21.705416666666668</v>
      </c>
      <c r="H138" s="13">
        <f t="shared" si="20"/>
        <v>0.016502094213102572</v>
      </c>
    </row>
    <row r="139" spans="1:8" ht="12.75">
      <c r="A139" s="16"/>
      <c r="B139" s="16"/>
      <c r="C139" s="16" t="s">
        <v>101</v>
      </c>
      <c r="D139" s="17" t="s">
        <v>102</v>
      </c>
      <c r="E139" s="56">
        <v>5000</v>
      </c>
      <c r="F139" s="56">
        <v>4458</v>
      </c>
      <c r="G139" s="12">
        <f t="shared" si="22"/>
        <v>89.16</v>
      </c>
      <c r="H139" s="13">
        <f t="shared" si="20"/>
        <v>0.02824423089551812</v>
      </c>
    </row>
    <row r="140" spans="1:8" ht="12.75">
      <c r="A140" s="16"/>
      <c r="B140" s="16"/>
      <c r="C140" s="89" t="s">
        <v>19</v>
      </c>
      <c r="D140" s="17" t="s">
        <v>20</v>
      </c>
      <c r="E140" s="56">
        <v>5000</v>
      </c>
      <c r="F140" s="56">
        <v>1905.38</v>
      </c>
      <c r="G140" s="12">
        <f>SUM(F140/E140)*100</f>
        <v>38.107600000000005</v>
      </c>
      <c r="H140" s="13">
        <f>SUM(F140/$F$13)*100</f>
        <v>0.012071779422095629</v>
      </c>
    </row>
    <row r="141" spans="1:8" ht="12.75" customHeight="1">
      <c r="A141" s="26"/>
      <c r="B141" s="26"/>
      <c r="C141" s="26" t="s">
        <v>39</v>
      </c>
      <c r="D141" s="27" t="s">
        <v>40</v>
      </c>
      <c r="E141" s="56">
        <v>2000</v>
      </c>
      <c r="F141" s="56">
        <v>165</v>
      </c>
      <c r="G141" s="12">
        <f t="shared" si="22"/>
        <v>8.25</v>
      </c>
      <c r="H141" s="13">
        <f t="shared" si="20"/>
        <v>0.0010453786670615722</v>
      </c>
    </row>
    <row r="142" spans="1:8" ht="12.75">
      <c r="A142" s="16"/>
      <c r="B142" s="16"/>
      <c r="C142" s="16">
        <v>4410</v>
      </c>
      <c r="D142" s="17" t="s">
        <v>33</v>
      </c>
      <c r="E142" s="56">
        <v>800</v>
      </c>
      <c r="F142" s="56">
        <v>331.46</v>
      </c>
      <c r="G142" s="12">
        <f t="shared" si="22"/>
        <v>41.4325</v>
      </c>
      <c r="H142" s="13">
        <f t="shared" si="20"/>
        <v>0.0021000073514195684</v>
      </c>
    </row>
    <row r="143" spans="1:8" ht="12.75">
      <c r="A143" s="16"/>
      <c r="B143" s="16"/>
      <c r="C143" s="16">
        <v>4430</v>
      </c>
      <c r="D143" s="17" t="s">
        <v>30</v>
      </c>
      <c r="E143" s="56">
        <v>38539</v>
      </c>
      <c r="F143" s="56">
        <v>36713</v>
      </c>
      <c r="G143" s="12">
        <f t="shared" si="22"/>
        <v>95.2619424479099</v>
      </c>
      <c r="H143" s="13">
        <f t="shared" si="20"/>
        <v>0.23259992123534243</v>
      </c>
    </row>
    <row r="144" spans="1:8" ht="12.75">
      <c r="A144" s="16"/>
      <c r="B144" s="16"/>
      <c r="C144" s="16" t="s">
        <v>88</v>
      </c>
      <c r="D144" s="17" t="s">
        <v>57</v>
      </c>
      <c r="E144" s="56">
        <v>21879</v>
      </c>
      <c r="F144" s="56">
        <v>16410</v>
      </c>
      <c r="G144" s="12">
        <f t="shared" si="22"/>
        <v>75.00342794460441</v>
      </c>
      <c r="H144" s="13">
        <f t="shared" si="20"/>
        <v>0.1039676601604873</v>
      </c>
    </row>
    <row r="145" spans="1:8" ht="12.75">
      <c r="A145" s="16"/>
      <c r="B145" s="16"/>
      <c r="C145" s="16" t="s">
        <v>145</v>
      </c>
      <c r="D145" s="17" t="s">
        <v>203</v>
      </c>
      <c r="E145" s="56">
        <v>500</v>
      </c>
      <c r="F145" s="56">
        <v>350</v>
      </c>
      <c r="G145" s="12">
        <f>SUM(F145/E145)*100</f>
        <v>70</v>
      </c>
      <c r="H145" s="13">
        <f t="shared" si="20"/>
        <v>0.0022174698998275776</v>
      </c>
    </row>
    <row r="146" spans="1:8" ht="51">
      <c r="A146" s="16"/>
      <c r="B146" s="16"/>
      <c r="C146" s="26" t="s">
        <v>173</v>
      </c>
      <c r="D146" s="95" t="s">
        <v>204</v>
      </c>
      <c r="E146" s="56">
        <v>10230</v>
      </c>
      <c r="F146" s="56">
        <v>10230</v>
      </c>
      <c r="G146" s="12">
        <f>SUM(F146/E146)*100</f>
        <v>100</v>
      </c>
      <c r="H146" s="13">
        <f t="shared" si="20"/>
        <v>0.06481347735781748</v>
      </c>
    </row>
    <row r="147" spans="1:8" ht="12.75">
      <c r="A147" s="45">
        <v>751</v>
      </c>
      <c r="B147" s="24"/>
      <c r="C147" s="24"/>
      <c r="D147" s="25" t="s">
        <v>41</v>
      </c>
      <c r="E147" s="56"/>
      <c r="F147" s="56"/>
      <c r="G147" s="12"/>
      <c r="H147" s="13"/>
    </row>
    <row r="148" spans="1:8" ht="12.75">
      <c r="A148" s="31"/>
      <c r="B148" s="31"/>
      <c r="C148" s="22"/>
      <c r="D148" s="23" t="s">
        <v>98</v>
      </c>
      <c r="E148" s="57">
        <f>E149</f>
        <v>1740</v>
      </c>
      <c r="F148" s="57">
        <f>F149</f>
        <v>0</v>
      </c>
      <c r="G148" s="11">
        <f>SUM(F148/E148)*100</f>
        <v>0</v>
      </c>
      <c r="H148" s="50">
        <f>SUM(F148/$F$13)*100</f>
        <v>0</v>
      </c>
    </row>
    <row r="149" spans="1:8" ht="25.5">
      <c r="A149" s="16"/>
      <c r="B149" s="101">
        <v>75101</v>
      </c>
      <c r="C149" s="75"/>
      <c r="D149" s="76" t="s">
        <v>147</v>
      </c>
      <c r="E149" s="60">
        <f>SUM(E150:E152)</f>
        <v>1740</v>
      </c>
      <c r="F149" s="60">
        <f>SUM(F150:F152)</f>
        <v>0</v>
      </c>
      <c r="G149" s="86">
        <f>SUM(F149/E149)*100</f>
        <v>0</v>
      </c>
      <c r="H149" s="49">
        <f>SUM(F149/$F$13)*100</f>
        <v>0</v>
      </c>
    </row>
    <row r="150" spans="1:8" ht="12.75">
      <c r="A150" s="16"/>
      <c r="B150" s="16"/>
      <c r="C150" s="16">
        <v>4110</v>
      </c>
      <c r="D150" s="17" t="s">
        <v>17</v>
      </c>
      <c r="E150" s="56">
        <v>225</v>
      </c>
      <c r="F150" s="56">
        <v>0</v>
      </c>
      <c r="G150" s="12">
        <f>SUM(F150/E150)*100</f>
        <v>0</v>
      </c>
      <c r="H150" s="13">
        <f aca="true" t="shared" si="23" ref="H150:H158">SUM(F150/$F$13)*100</f>
        <v>0</v>
      </c>
    </row>
    <row r="151" spans="1:8" ht="12.75">
      <c r="A151" s="16"/>
      <c r="B151" s="16"/>
      <c r="C151" s="16">
        <v>4120</v>
      </c>
      <c r="D151" s="17" t="s">
        <v>18</v>
      </c>
      <c r="E151" s="56">
        <v>36</v>
      </c>
      <c r="F151" s="56">
        <v>0</v>
      </c>
      <c r="G151" s="12">
        <f>SUM(F151/E151)*100</f>
        <v>0</v>
      </c>
      <c r="H151" s="13">
        <f t="shared" si="23"/>
        <v>0</v>
      </c>
    </row>
    <row r="152" spans="1:8" ht="12.75">
      <c r="A152" s="16"/>
      <c r="B152" s="16"/>
      <c r="C152" s="16" t="s">
        <v>101</v>
      </c>
      <c r="D152" s="17" t="s">
        <v>102</v>
      </c>
      <c r="E152" s="56">
        <v>1479</v>
      </c>
      <c r="F152" s="56">
        <v>0</v>
      </c>
      <c r="G152" s="12">
        <f>SUM(F152/E152)*100</f>
        <v>0</v>
      </c>
      <c r="H152" s="13">
        <f t="shared" si="23"/>
        <v>0</v>
      </c>
    </row>
    <row r="153" spans="1:8" ht="12.75">
      <c r="A153" s="96" t="s">
        <v>180</v>
      </c>
      <c r="B153" s="31"/>
      <c r="C153" s="97"/>
      <c r="D153" s="103" t="s">
        <v>181</v>
      </c>
      <c r="E153" s="104">
        <f>E154</f>
        <v>500</v>
      </c>
      <c r="F153" s="65">
        <f>F154</f>
        <v>500</v>
      </c>
      <c r="G153" s="12">
        <f aca="true" t="shared" si="24" ref="G153:G160">SUM(F153/E153)*100</f>
        <v>100</v>
      </c>
      <c r="H153" s="13">
        <f>SUM(F153/$F$13)*100</f>
        <v>0.0031678141426108256</v>
      </c>
    </row>
    <row r="154" spans="1:8" ht="12.75">
      <c r="A154" s="94"/>
      <c r="B154" s="53" t="s">
        <v>182</v>
      </c>
      <c r="C154" s="99"/>
      <c r="D154" s="105" t="s">
        <v>183</v>
      </c>
      <c r="E154" s="106">
        <f>SUM(E155:E157)</f>
        <v>500</v>
      </c>
      <c r="F154" s="106">
        <f>SUM(F155:F157)</f>
        <v>500</v>
      </c>
      <c r="G154" s="48">
        <f t="shared" si="24"/>
        <v>100</v>
      </c>
      <c r="H154" s="49">
        <f>SUM(F154/$F$13)*100</f>
        <v>0.0031678141426108256</v>
      </c>
    </row>
    <row r="155" spans="1:8" ht="12.75">
      <c r="A155" s="94"/>
      <c r="B155" s="16"/>
      <c r="C155" s="126" t="s">
        <v>19</v>
      </c>
      <c r="D155" s="27" t="s">
        <v>20</v>
      </c>
      <c r="E155" s="85">
        <v>111.7</v>
      </c>
      <c r="F155" s="56">
        <v>111.7</v>
      </c>
      <c r="G155" s="12">
        <f>SUM(F155/E155)*100</f>
        <v>100</v>
      </c>
      <c r="H155" s="13">
        <f>SUM(F155/$F$13)*100</f>
        <v>0.0007076896794592583</v>
      </c>
    </row>
    <row r="156" spans="1:8" ht="12.75">
      <c r="A156" s="94"/>
      <c r="B156" s="16"/>
      <c r="C156" s="126" t="s">
        <v>144</v>
      </c>
      <c r="D156" s="17" t="s">
        <v>33</v>
      </c>
      <c r="E156" s="85">
        <v>306.3</v>
      </c>
      <c r="F156" s="56">
        <v>306.3</v>
      </c>
      <c r="G156" s="12">
        <f>SUM(F156/E156)*100</f>
        <v>100</v>
      </c>
      <c r="H156" s="13">
        <f>SUM(F156/$F$13)*100</f>
        <v>0.0019406029437633917</v>
      </c>
    </row>
    <row r="157" spans="1:8" ht="12.75">
      <c r="A157" s="94"/>
      <c r="B157" s="16"/>
      <c r="C157" s="74" t="s">
        <v>145</v>
      </c>
      <c r="D157" s="17" t="s">
        <v>203</v>
      </c>
      <c r="E157" s="56">
        <v>82</v>
      </c>
      <c r="F157" s="56">
        <v>82</v>
      </c>
      <c r="G157" s="12">
        <f t="shared" si="24"/>
        <v>100</v>
      </c>
      <c r="H157" s="13">
        <f>SUM(F157/$F$13)*100</f>
        <v>0.0005195215193881753</v>
      </c>
    </row>
    <row r="158" spans="1:8" ht="12.75">
      <c r="A158" s="44">
        <v>754</v>
      </c>
      <c r="B158" s="31"/>
      <c r="C158" s="22"/>
      <c r="D158" s="23" t="s">
        <v>94</v>
      </c>
      <c r="E158" s="57">
        <f>E159+E161+E182+E187</f>
        <v>155320</v>
      </c>
      <c r="F158" s="57">
        <f>F159+F161+F182+F187</f>
        <v>31955.83</v>
      </c>
      <c r="G158" s="11">
        <f t="shared" si="24"/>
        <v>20.574188771568377</v>
      </c>
      <c r="H158" s="50">
        <f t="shared" si="23"/>
        <v>0.2024602604257346</v>
      </c>
    </row>
    <row r="159" spans="1:8" ht="12.75">
      <c r="A159" s="45"/>
      <c r="B159" s="53" t="s">
        <v>184</v>
      </c>
      <c r="C159" s="75"/>
      <c r="D159" s="105" t="s">
        <v>185</v>
      </c>
      <c r="E159" s="106">
        <f>E160</f>
        <v>15000</v>
      </c>
      <c r="F159" s="106">
        <f>F160</f>
        <v>0</v>
      </c>
      <c r="G159" s="12">
        <f t="shared" si="24"/>
        <v>0</v>
      </c>
      <c r="H159" s="13">
        <f>SUM(F159/$F$13)*100</f>
        <v>0</v>
      </c>
    </row>
    <row r="160" spans="1:8" ht="12.75">
      <c r="A160" s="45"/>
      <c r="B160" s="16"/>
      <c r="C160" s="66" t="s">
        <v>186</v>
      </c>
      <c r="D160" s="102" t="s">
        <v>187</v>
      </c>
      <c r="E160" s="85">
        <v>15000</v>
      </c>
      <c r="F160" s="85">
        <v>0</v>
      </c>
      <c r="G160" s="117">
        <f t="shared" si="24"/>
        <v>0</v>
      </c>
      <c r="H160" s="118">
        <f>SUM(F160/$F$13)*100</f>
        <v>0</v>
      </c>
    </row>
    <row r="161" spans="1:8" ht="12.75">
      <c r="A161" s="16"/>
      <c r="B161" s="18">
        <v>75412</v>
      </c>
      <c r="C161" s="37"/>
      <c r="D161" s="19" t="s">
        <v>43</v>
      </c>
      <c r="E161" s="58">
        <f>SUM(E162:E181)</f>
        <v>137320</v>
      </c>
      <c r="F161" s="58">
        <f>SUM(F162:F181)</f>
        <v>31955.83</v>
      </c>
      <c r="G161" s="14">
        <f aca="true" t="shared" si="25" ref="G161:G179">SUM(F161/E161)*100</f>
        <v>23.271067579376638</v>
      </c>
      <c r="H161" s="14">
        <f aca="true" t="shared" si="26" ref="H161:H186">SUM(F161/$F$13)*100</f>
        <v>0.2024602604257346</v>
      </c>
    </row>
    <row r="162" spans="1:8" ht="12.75">
      <c r="A162" s="16"/>
      <c r="B162" s="16"/>
      <c r="C162" s="16">
        <v>3020</v>
      </c>
      <c r="D162" s="17" t="s">
        <v>103</v>
      </c>
      <c r="E162" s="56">
        <v>17400</v>
      </c>
      <c r="F162" s="56">
        <v>2736.29</v>
      </c>
      <c r="G162" s="12">
        <f t="shared" si="25"/>
        <v>15.72580459770115</v>
      </c>
      <c r="H162" s="13">
        <f t="shared" si="26"/>
        <v>0.01733611632056915</v>
      </c>
    </row>
    <row r="163" spans="1:8" ht="12.75">
      <c r="A163" s="16"/>
      <c r="B163" s="16"/>
      <c r="C163" s="16" t="s">
        <v>104</v>
      </c>
      <c r="D163" s="17" t="s">
        <v>105</v>
      </c>
      <c r="E163" s="56">
        <v>350</v>
      </c>
      <c r="F163" s="56">
        <v>0</v>
      </c>
      <c r="G163" s="12">
        <f>SUM(F163/E163)*100</f>
        <v>0</v>
      </c>
      <c r="H163" s="13">
        <f>SUM(F163/$F$13)*100</f>
        <v>0</v>
      </c>
    </row>
    <row r="164" spans="1:8" ht="12.75">
      <c r="A164" s="16"/>
      <c r="B164" s="16"/>
      <c r="C164" s="16" t="s">
        <v>85</v>
      </c>
      <c r="D164" s="17" t="s">
        <v>15</v>
      </c>
      <c r="E164" s="56">
        <v>19000</v>
      </c>
      <c r="F164" s="56">
        <v>8645.7</v>
      </c>
      <c r="G164" s="12">
        <f t="shared" si="25"/>
        <v>45.503684210526316</v>
      </c>
      <c r="H164" s="13">
        <f t="shared" si="26"/>
        <v>0.05477594146554083</v>
      </c>
    </row>
    <row r="165" spans="1:8" ht="12.75">
      <c r="A165" s="16"/>
      <c r="B165" s="16"/>
      <c r="C165" s="16" t="s">
        <v>93</v>
      </c>
      <c r="D165" s="17" t="s">
        <v>16</v>
      </c>
      <c r="E165" s="56">
        <v>1600</v>
      </c>
      <c r="F165" s="56">
        <v>1464.62</v>
      </c>
      <c r="G165" s="12">
        <f t="shared" si="25"/>
        <v>91.53875</v>
      </c>
      <c r="H165" s="13">
        <f t="shared" si="26"/>
        <v>0.009279287899101334</v>
      </c>
    </row>
    <row r="166" spans="1:8" ht="12.75">
      <c r="A166" s="16"/>
      <c r="B166" s="16"/>
      <c r="C166" s="16" t="s">
        <v>86</v>
      </c>
      <c r="D166" s="17" t="s">
        <v>17</v>
      </c>
      <c r="E166" s="56">
        <v>5000</v>
      </c>
      <c r="F166" s="56">
        <v>1526.64</v>
      </c>
      <c r="G166" s="12">
        <f t="shared" si="25"/>
        <v>30.532800000000005</v>
      </c>
      <c r="H166" s="13">
        <f t="shared" si="26"/>
        <v>0.00967222356535078</v>
      </c>
    </row>
    <row r="167" spans="1:8" ht="12.75">
      <c r="A167" s="16"/>
      <c r="B167" s="16"/>
      <c r="C167" s="16" t="s">
        <v>87</v>
      </c>
      <c r="D167" s="17" t="s">
        <v>18</v>
      </c>
      <c r="E167" s="56">
        <v>700</v>
      </c>
      <c r="F167" s="56">
        <v>144.47</v>
      </c>
      <c r="G167" s="12">
        <f t="shared" si="25"/>
        <v>20.638571428571428</v>
      </c>
      <c r="H167" s="13">
        <f t="shared" si="26"/>
        <v>0.0009153082183659718</v>
      </c>
    </row>
    <row r="168" spans="1:8" ht="12.75">
      <c r="A168" s="16"/>
      <c r="B168" s="16"/>
      <c r="C168" s="16" t="s">
        <v>101</v>
      </c>
      <c r="D168" s="17" t="s">
        <v>102</v>
      </c>
      <c r="E168" s="56">
        <v>10000</v>
      </c>
      <c r="F168" s="56">
        <v>2160</v>
      </c>
      <c r="G168" s="12">
        <f t="shared" si="25"/>
        <v>21.6</v>
      </c>
      <c r="H168" s="13">
        <f>SUM(F168/$F$13)*100</f>
        <v>0.013684957096078766</v>
      </c>
    </row>
    <row r="169" spans="1:8" ht="12.75">
      <c r="A169" s="16"/>
      <c r="B169" s="16"/>
      <c r="C169" s="16">
        <v>4210</v>
      </c>
      <c r="D169" s="17" t="s">
        <v>20</v>
      </c>
      <c r="E169" s="56">
        <v>33850</v>
      </c>
      <c r="F169" s="56">
        <v>6159.84</v>
      </c>
      <c r="G169" s="12">
        <f t="shared" si="25"/>
        <v>18.197459379615953</v>
      </c>
      <c r="H169" s="13">
        <f t="shared" si="26"/>
        <v>0.039026456536439734</v>
      </c>
    </row>
    <row r="170" spans="1:8" ht="12.75">
      <c r="A170" s="16"/>
      <c r="B170" s="16"/>
      <c r="C170" s="16">
        <v>4260</v>
      </c>
      <c r="D170" s="17" t="s">
        <v>21</v>
      </c>
      <c r="E170" s="56">
        <v>3800</v>
      </c>
      <c r="F170" s="56">
        <v>1108.2</v>
      </c>
      <c r="G170" s="12">
        <f t="shared" si="25"/>
        <v>29.16315789473684</v>
      </c>
      <c r="H170" s="13">
        <f t="shared" si="26"/>
        <v>0.0070211432656826335</v>
      </c>
    </row>
    <row r="171" spans="1:8" ht="12.75">
      <c r="A171" s="16"/>
      <c r="B171" s="16"/>
      <c r="C171" s="16" t="s">
        <v>143</v>
      </c>
      <c r="D171" s="17" t="s">
        <v>24</v>
      </c>
      <c r="E171" s="56">
        <v>2500</v>
      </c>
      <c r="F171" s="56">
        <v>1373.18</v>
      </c>
      <c r="G171" s="12">
        <f t="shared" si="25"/>
        <v>54.9272</v>
      </c>
      <c r="H171" s="13">
        <f t="shared" si="26"/>
        <v>0.008699958048700666</v>
      </c>
    </row>
    <row r="172" spans="1:8" ht="12.75">
      <c r="A172" s="16"/>
      <c r="B172" s="16"/>
      <c r="C172" s="16" t="s">
        <v>39</v>
      </c>
      <c r="D172" s="17" t="s">
        <v>40</v>
      </c>
      <c r="E172" s="56">
        <v>2500</v>
      </c>
      <c r="F172" s="56">
        <v>215</v>
      </c>
      <c r="G172" s="12">
        <f t="shared" si="25"/>
        <v>8.6</v>
      </c>
      <c r="H172" s="13">
        <f>SUM(F172/$F$13)*100</f>
        <v>0.0013621600813226548</v>
      </c>
    </row>
    <row r="173" spans="1:8" ht="12.75">
      <c r="A173" s="16"/>
      <c r="B173" s="16"/>
      <c r="C173" s="16">
        <v>4300</v>
      </c>
      <c r="D173" s="17" t="s">
        <v>22</v>
      </c>
      <c r="E173" s="56">
        <v>8000</v>
      </c>
      <c r="F173" s="56">
        <v>5260.59</v>
      </c>
      <c r="G173" s="12">
        <f t="shared" si="25"/>
        <v>65.75737500000001</v>
      </c>
      <c r="H173" s="13">
        <f t="shared" si="26"/>
        <v>0.03332914280095416</v>
      </c>
    </row>
    <row r="174" spans="1:8" ht="25.5">
      <c r="A174" s="16"/>
      <c r="B174" s="16"/>
      <c r="C174" s="26" t="s">
        <v>124</v>
      </c>
      <c r="D174" s="73" t="s">
        <v>177</v>
      </c>
      <c r="E174" s="56">
        <v>800</v>
      </c>
      <c r="F174" s="56">
        <v>258.3</v>
      </c>
      <c r="G174" s="12">
        <f t="shared" si="25"/>
        <v>32.2875</v>
      </c>
      <c r="H174" s="13">
        <f t="shared" si="26"/>
        <v>0.0016364927860727523</v>
      </c>
    </row>
    <row r="175" spans="1:8" ht="25.5">
      <c r="A175" s="16"/>
      <c r="B175" s="16"/>
      <c r="C175" s="26" t="s">
        <v>122</v>
      </c>
      <c r="D175" s="73" t="s">
        <v>178</v>
      </c>
      <c r="E175" s="56">
        <v>800</v>
      </c>
      <c r="F175" s="56">
        <v>152.7</v>
      </c>
      <c r="G175" s="12">
        <f t="shared" si="25"/>
        <v>19.0875</v>
      </c>
      <c r="H175" s="13">
        <f t="shared" si="26"/>
        <v>0.000967450439153346</v>
      </c>
    </row>
    <row r="176" spans="1:8" ht="12.75">
      <c r="A176" s="16"/>
      <c r="B176" s="16"/>
      <c r="C176" s="16" t="s">
        <v>144</v>
      </c>
      <c r="D176" s="17" t="s">
        <v>33</v>
      </c>
      <c r="E176" s="56">
        <v>100</v>
      </c>
      <c r="F176" s="56">
        <v>95.3</v>
      </c>
      <c r="G176" s="12">
        <f t="shared" si="25"/>
        <v>95.3</v>
      </c>
      <c r="H176" s="13">
        <f t="shared" si="26"/>
        <v>0.0006037853755816232</v>
      </c>
    </row>
    <row r="177" spans="1:8" ht="12.75">
      <c r="A177" s="16"/>
      <c r="B177" s="16"/>
      <c r="C177" s="16">
        <v>4430</v>
      </c>
      <c r="D177" s="17" t="s">
        <v>30</v>
      </c>
      <c r="E177" s="56">
        <v>10000</v>
      </c>
      <c r="F177" s="56">
        <v>40</v>
      </c>
      <c r="G177" s="12">
        <f t="shared" si="25"/>
        <v>0.4</v>
      </c>
      <c r="H177" s="13">
        <f>SUM(F177/$F$13)*100</f>
        <v>0.000253425131408866</v>
      </c>
    </row>
    <row r="178" spans="1:8" ht="12.75">
      <c r="A178" s="16"/>
      <c r="B178" s="16"/>
      <c r="C178" s="16" t="s">
        <v>88</v>
      </c>
      <c r="D178" s="17" t="s">
        <v>57</v>
      </c>
      <c r="E178" s="56">
        <v>820</v>
      </c>
      <c r="F178" s="56">
        <v>615</v>
      </c>
      <c r="G178" s="12">
        <f t="shared" si="25"/>
        <v>75</v>
      </c>
      <c r="H178" s="13">
        <f>SUM(F178/$F$13)*100</f>
        <v>0.003896411395411315</v>
      </c>
    </row>
    <row r="179" spans="1:8" ht="12.75">
      <c r="A179" s="16"/>
      <c r="B179" s="16"/>
      <c r="C179" s="16" t="s">
        <v>145</v>
      </c>
      <c r="D179" s="17" t="s">
        <v>203</v>
      </c>
      <c r="E179" s="56">
        <v>100</v>
      </c>
      <c r="F179" s="56">
        <v>0</v>
      </c>
      <c r="G179" s="12">
        <f t="shared" si="25"/>
        <v>0</v>
      </c>
      <c r="H179" s="13">
        <f>SUM(F179/$F$13)*100</f>
        <v>0</v>
      </c>
    </row>
    <row r="180" spans="1:8" ht="12.75">
      <c r="A180" s="16"/>
      <c r="B180" s="16"/>
      <c r="C180" s="89" t="s">
        <v>81</v>
      </c>
      <c r="D180" s="27" t="s">
        <v>83</v>
      </c>
      <c r="E180" s="56">
        <v>10000</v>
      </c>
      <c r="F180" s="56">
        <v>0</v>
      </c>
      <c r="G180" s="12">
        <f>SUM(F180/E180)*100</f>
        <v>0</v>
      </c>
      <c r="H180" s="13">
        <f>SUM(F180/$F$13)*100</f>
        <v>0</v>
      </c>
    </row>
    <row r="181" spans="1:8" ht="38.25">
      <c r="A181" s="16"/>
      <c r="B181" s="16"/>
      <c r="C181" s="89" t="s">
        <v>210</v>
      </c>
      <c r="D181" s="93" t="s">
        <v>211</v>
      </c>
      <c r="E181" s="56">
        <v>10000</v>
      </c>
      <c r="F181" s="56">
        <v>0</v>
      </c>
      <c r="G181" s="12">
        <f>SUM(F181/E181)*100</f>
        <v>0</v>
      </c>
      <c r="H181" s="13">
        <f>SUM(F181/$F$13)*100</f>
        <v>0</v>
      </c>
    </row>
    <row r="182" spans="1:8" ht="12.75">
      <c r="A182" s="16"/>
      <c r="B182" s="18">
        <v>75414</v>
      </c>
      <c r="C182" s="37"/>
      <c r="D182" s="19" t="s">
        <v>44</v>
      </c>
      <c r="E182" s="58">
        <f>SUM(E183:E186)</f>
        <v>1000</v>
      </c>
      <c r="F182" s="58">
        <f>SUM(F183:F186)</f>
        <v>0</v>
      </c>
      <c r="G182" s="14">
        <f aca="true" t="shared" si="27" ref="G182:G189">SUM(F182/E182)*100</f>
        <v>0</v>
      </c>
      <c r="H182" s="15">
        <f t="shared" si="26"/>
        <v>0</v>
      </c>
    </row>
    <row r="183" spans="1:8" ht="12.75">
      <c r="A183" s="16"/>
      <c r="B183" s="16"/>
      <c r="C183" s="16" t="s">
        <v>101</v>
      </c>
      <c r="D183" s="17" t="s">
        <v>102</v>
      </c>
      <c r="E183" s="56">
        <v>400</v>
      </c>
      <c r="F183" s="56">
        <v>0</v>
      </c>
      <c r="G183" s="12">
        <f t="shared" si="27"/>
        <v>0</v>
      </c>
      <c r="H183" s="13">
        <f t="shared" si="26"/>
        <v>0</v>
      </c>
    </row>
    <row r="184" spans="1:8" ht="12.75">
      <c r="A184" s="16"/>
      <c r="B184" s="16"/>
      <c r="C184" s="16" t="s">
        <v>19</v>
      </c>
      <c r="D184" s="17" t="s">
        <v>20</v>
      </c>
      <c r="E184" s="56">
        <v>100</v>
      </c>
      <c r="F184" s="56">
        <v>0</v>
      </c>
      <c r="G184" s="12">
        <f t="shared" si="27"/>
        <v>0</v>
      </c>
      <c r="H184" s="13">
        <f t="shared" si="26"/>
        <v>0</v>
      </c>
    </row>
    <row r="185" spans="1:8" ht="12.75">
      <c r="A185" s="16"/>
      <c r="B185" s="16"/>
      <c r="C185" s="89" t="s">
        <v>144</v>
      </c>
      <c r="D185" s="92" t="s">
        <v>33</v>
      </c>
      <c r="E185" s="56">
        <v>300</v>
      </c>
      <c r="F185" s="56">
        <v>0</v>
      </c>
      <c r="G185" s="12">
        <f>SUM(F185/E185)*100</f>
        <v>0</v>
      </c>
      <c r="H185" s="13">
        <f>SUM(F185/$F$13)*100</f>
        <v>0</v>
      </c>
    </row>
    <row r="186" spans="1:8" ht="12.75">
      <c r="A186" s="16"/>
      <c r="B186" s="16"/>
      <c r="C186" s="16" t="s">
        <v>145</v>
      </c>
      <c r="D186" s="17" t="s">
        <v>146</v>
      </c>
      <c r="E186" s="56">
        <v>200</v>
      </c>
      <c r="F186" s="56">
        <v>0</v>
      </c>
      <c r="G186" s="12">
        <f t="shared" si="27"/>
        <v>0</v>
      </c>
      <c r="H186" s="13">
        <f t="shared" si="26"/>
        <v>0</v>
      </c>
    </row>
    <row r="187" spans="1:8" ht="12.75">
      <c r="A187" s="16"/>
      <c r="B187" s="18" t="s">
        <v>188</v>
      </c>
      <c r="C187" s="18"/>
      <c r="D187" s="19" t="s">
        <v>189</v>
      </c>
      <c r="E187" s="58">
        <f>SUM(E188:E191)</f>
        <v>2000</v>
      </c>
      <c r="F187" s="58">
        <f>F188+F189</f>
        <v>0</v>
      </c>
      <c r="G187" s="14">
        <f t="shared" si="27"/>
        <v>0</v>
      </c>
      <c r="H187" s="15">
        <f>SUM(F187/$F$13)*100</f>
        <v>0</v>
      </c>
    </row>
    <row r="188" spans="1:8" ht="12.75">
      <c r="A188" s="16"/>
      <c r="B188" s="16"/>
      <c r="C188" s="16" t="s">
        <v>19</v>
      </c>
      <c r="D188" s="17" t="s">
        <v>20</v>
      </c>
      <c r="E188" s="56">
        <v>1000</v>
      </c>
      <c r="F188" s="56">
        <v>0</v>
      </c>
      <c r="G188" s="12">
        <f t="shared" si="27"/>
        <v>0</v>
      </c>
      <c r="H188" s="13">
        <f>SUM(F188/$F$13)*100</f>
        <v>0</v>
      </c>
    </row>
    <row r="189" spans="1:8" ht="12.75">
      <c r="A189" s="16"/>
      <c r="B189" s="16"/>
      <c r="C189" s="16" t="s">
        <v>132</v>
      </c>
      <c r="D189" s="17" t="s">
        <v>22</v>
      </c>
      <c r="E189" s="56">
        <v>500</v>
      </c>
      <c r="F189" s="56">
        <v>0</v>
      </c>
      <c r="G189" s="12">
        <f t="shared" si="27"/>
        <v>0</v>
      </c>
      <c r="H189" s="13">
        <f>SUM(F189/$F$13)*100</f>
        <v>0</v>
      </c>
    </row>
    <row r="190" spans="1:8" ht="12.75">
      <c r="A190" s="16"/>
      <c r="B190" s="16"/>
      <c r="C190" s="89" t="s">
        <v>144</v>
      </c>
      <c r="D190" s="92" t="s">
        <v>33</v>
      </c>
      <c r="E190" s="56">
        <v>300</v>
      </c>
      <c r="F190" s="56">
        <v>0</v>
      </c>
      <c r="G190" s="12">
        <f>SUM(F190/E190)*100</f>
        <v>0</v>
      </c>
      <c r="H190" s="13">
        <f>SUM(F190/$F$13)*100</f>
        <v>0</v>
      </c>
    </row>
    <row r="191" spans="1:8" ht="12.75">
      <c r="A191" s="16"/>
      <c r="B191" s="16"/>
      <c r="C191" s="89" t="s">
        <v>145</v>
      </c>
      <c r="D191" s="17" t="s">
        <v>203</v>
      </c>
      <c r="E191" s="56">
        <v>200</v>
      </c>
      <c r="F191" s="56">
        <v>0</v>
      </c>
      <c r="G191" s="12">
        <f>SUM(F191/E191)*100</f>
        <v>0</v>
      </c>
      <c r="H191" s="13">
        <f>SUM(F191/$F$13)*100</f>
        <v>0</v>
      </c>
    </row>
    <row r="192" spans="1:8" ht="12.75">
      <c r="A192" s="45" t="s">
        <v>106</v>
      </c>
      <c r="B192" s="16"/>
      <c r="C192" s="16"/>
      <c r="D192" s="55" t="s">
        <v>107</v>
      </c>
      <c r="E192" s="107"/>
      <c r="F192" s="56"/>
      <c r="G192" s="12"/>
      <c r="H192" s="13"/>
    </row>
    <row r="193" spans="1:8" ht="12.75">
      <c r="A193" s="16"/>
      <c r="B193" s="16"/>
      <c r="C193" s="16"/>
      <c r="D193" s="55" t="s">
        <v>109</v>
      </c>
      <c r="E193" s="56"/>
      <c r="F193" s="56"/>
      <c r="G193" s="12"/>
      <c r="H193" s="13"/>
    </row>
    <row r="194" spans="1:8" ht="12.75">
      <c r="A194" s="44"/>
      <c r="B194" s="44"/>
      <c r="C194" s="44"/>
      <c r="D194" s="47" t="s">
        <v>108</v>
      </c>
      <c r="E194" s="59">
        <f>E195</f>
        <v>10000</v>
      </c>
      <c r="F194" s="59">
        <f>F195</f>
        <v>2204.98</v>
      </c>
      <c r="G194" s="51">
        <f>SUM(F194/E194)*100</f>
        <v>22.0498</v>
      </c>
      <c r="H194" s="50">
        <f aca="true" t="shared" si="28" ref="H194:H201">SUM(F194/$F$13)*100</f>
        <v>0.013969933656348034</v>
      </c>
    </row>
    <row r="195" spans="1:8" ht="12.75">
      <c r="A195" s="16"/>
      <c r="B195" s="53" t="s">
        <v>110</v>
      </c>
      <c r="C195" s="53"/>
      <c r="D195" s="54" t="s">
        <v>120</v>
      </c>
      <c r="E195" s="60">
        <f>SUM(E196:E198)</f>
        <v>10000</v>
      </c>
      <c r="F195" s="60">
        <f>SUM(F196:F198)</f>
        <v>2204.98</v>
      </c>
      <c r="G195" s="48">
        <f>SUM(F195/E195)*100</f>
        <v>22.0498</v>
      </c>
      <c r="H195" s="49">
        <f t="shared" si="28"/>
        <v>0.013969933656348034</v>
      </c>
    </row>
    <row r="196" spans="1:8" ht="12.75">
      <c r="A196" s="16"/>
      <c r="B196" s="16"/>
      <c r="C196" s="16">
        <v>4210</v>
      </c>
      <c r="D196" s="17" t="s">
        <v>20</v>
      </c>
      <c r="E196" s="56">
        <v>2000</v>
      </c>
      <c r="F196" s="56">
        <v>0</v>
      </c>
      <c r="G196" s="12">
        <f>SUM(F196/E196)*100</f>
        <v>0</v>
      </c>
      <c r="H196" s="13">
        <f t="shared" si="28"/>
        <v>0</v>
      </c>
    </row>
    <row r="197" spans="1:8" ht="12.75">
      <c r="A197" s="16"/>
      <c r="B197" s="16"/>
      <c r="C197" s="16">
        <v>4300</v>
      </c>
      <c r="D197" s="17" t="s">
        <v>22</v>
      </c>
      <c r="E197" s="56">
        <v>2000</v>
      </c>
      <c r="F197" s="56">
        <v>105.77</v>
      </c>
      <c r="G197" s="12">
        <f>SUM(F197/E197)*100</f>
        <v>5.2885</v>
      </c>
      <c r="H197" s="13">
        <f t="shared" si="28"/>
        <v>0.0006701194037278939</v>
      </c>
    </row>
    <row r="198" spans="1:8" ht="12.75">
      <c r="A198" s="16"/>
      <c r="B198" s="16"/>
      <c r="C198" s="16" t="s">
        <v>80</v>
      </c>
      <c r="D198" s="17" t="s">
        <v>30</v>
      </c>
      <c r="E198" s="56">
        <v>6000</v>
      </c>
      <c r="F198" s="56">
        <v>2099.21</v>
      </c>
      <c r="G198" s="12">
        <f>SUM(F198/E198)*100</f>
        <v>34.98683333333334</v>
      </c>
      <c r="H198" s="13">
        <f t="shared" si="28"/>
        <v>0.01329981425262014</v>
      </c>
    </row>
    <row r="199" spans="1:8" ht="12.75">
      <c r="A199" s="44">
        <v>757</v>
      </c>
      <c r="B199" s="31"/>
      <c r="C199" s="22"/>
      <c r="D199" s="23" t="s">
        <v>45</v>
      </c>
      <c r="E199" s="57">
        <f>E200</f>
        <v>100000</v>
      </c>
      <c r="F199" s="57">
        <f>F200</f>
        <v>27556.55</v>
      </c>
      <c r="G199" s="11">
        <f aca="true" t="shared" si="29" ref="G199:G206">SUM(F199/E199)*100</f>
        <v>27.55655</v>
      </c>
      <c r="H199" s="50">
        <f t="shared" si="28"/>
        <v>0.17458805762312468</v>
      </c>
    </row>
    <row r="200" spans="1:8" ht="25.5">
      <c r="A200" s="16"/>
      <c r="B200" s="108" t="s">
        <v>148</v>
      </c>
      <c r="C200" s="37"/>
      <c r="D200" s="71" t="s">
        <v>149</v>
      </c>
      <c r="E200" s="58">
        <f>E201</f>
        <v>100000</v>
      </c>
      <c r="F200" s="58">
        <f>F201</f>
        <v>27556.55</v>
      </c>
      <c r="G200" s="14">
        <f t="shared" si="29"/>
        <v>27.55655</v>
      </c>
      <c r="H200" s="15">
        <f t="shared" si="28"/>
        <v>0.17458805762312468</v>
      </c>
    </row>
    <row r="201" spans="1:8" s="81" customFormat="1" ht="38.25" customHeight="1">
      <c r="A201" s="77"/>
      <c r="B201" s="77"/>
      <c r="C201" s="109" t="s">
        <v>190</v>
      </c>
      <c r="D201" s="73" t="s">
        <v>191</v>
      </c>
      <c r="E201" s="78">
        <v>100000</v>
      </c>
      <c r="F201" s="78">
        <v>27556.55</v>
      </c>
      <c r="G201" s="79">
        <f t="shared" si="29"/>
        <v>27.55655</v>
      </c>
      <c r="H201" s="80">
        <f t="shared" si="28"/>
        <v>0.17458805762312468</v>
      </c>
    </row>
    <row r="202" spans="1:8" ht="12.75">
      <c r="A202" s="44">
        <v>758</v>
      </c>
      <c r="B202" s="31"/>
      <c r="C202" s="22"/>
      <c r="D202" s="23" t="s">
        <v>46</v>
      </c>
      <c r="E202" s="57">
        <f>E203</f>
        <v>196288</v>
      </c>
      <c r="F202" s="57">
        <f>F203</f>
        <v>0</v>
      </c>
      <c r="G202" s="11">
        <f t="shared" si="29"/>
        <v>0</v>
      </c>
      <c r="H202" s="50">
        <f aca="true" t="shared" si="30" ref="H202:H213">SUM(F202/$F$13)*100</f>
        <v>0</v>
      </c>
    </row>
    <row r="203" spans="1:8" ht="12.75">
      <c r="A203" s="16"/>
      <c r="B203" s="18">
        <v>75818</v>
      </c>
      <c r="C203" s="37"/>
      <c r="D203" s="19" t="s">
        <v>47</v>
      </c>
      <c r="E203" s="58">
        <f>E204</f>
        <v>196288</v>
      </c>
      <c r="F203" s="58">
        <f>F204</f>
        <v>0</v>
      </c>
      <c r="G203" s="14">
        <f t="shared" si="29"/>
        <v>0</v>
      </c>
      <c r="H203" s="15">
        <f t="shared" si="30"/>
        <v>0</v>
      </c>
    </row>
    <row r="204" spans="1:8" ht="12.75">
      <c r="A204" s="16"/>
      <c r="B204" s="16"/>
      <c r="C204" s="16">
        <v>4810</v>
      </c>
      <c r="D204" s="17" t="s">
        <v>48</v>
      </c>
      <c r="E204" s="56">
        <v>196288</v>
      </c>
      <c r="F204" s="56">
        <v>0</v>
      </c>
      <c r="G204" s="12">
        <f t="shared" si="29"/>
        <v>0</v>
      </c>
      <c r="H204" s="13">
        <f t="shared" si="30"/>
        <v>0</v>
      </c>
    </row>
    <row r="205" spans="1:8" ht="12.75">
      <c r="A205" s="44">
        <v>801</v>
      </c>
      <c r="B205" s="31"/>
      <c r="C205" s="22"/>
      <c r="D205" s="23" t="s">
        <v>49</v>
      </c>
      <c r="E205" s="57">
        <f>E206+E228+E241+E259+E278+E293+E309+E311+E316</f>
        <v>11515068</v>
      </c>
      <c r="F205" s="57">
        <f>F206+F228+F241+F259+F278+F293+F311+F316</f>
        <v>5549529.17</v>
      </c>
      <c r="G205" s="11">
        <f t="shared" si="29"/>
        <v>48.193629164847316</v>
      </c>
      <c r="H205" s="50">
        <f t="shared" si="30"/>
        <v>35.159753979114626</v>
      </c>
    </row>
    <row r="206" spans="1:8" ht="12.75">
      <c r="A206" s="16"/>
      <c r="B206" s="18">
        <v>80101</v>
      </c>
      <c r="C206" s="37"/>
      <c r="D206" s="19" t="s">
        <v>50</v>
      </c>
      <c r="E206" s="58">
        <f>SUM(E207:E227)</f>
        <v>7184625</v>
      </c>
      <c r="F206" s="58">
        <f>SUM(F207:F227)</f>
        <v>3364745.84</v>
      </c>
      <c r="G206" s="14">
        <f t="shared" si="29"/>
        <v>46.83258820049759</v>
      </c>
      <c r="H206" s="15">
        <f t="shared" si="30"/>
        <v>21.31777891648588</v>
      </c>
    </row>
    <row r="207" spans="1:8" ht="38.25">
      <c r="A207" s="16"/>
      <c r="B207" s="16"/>
      <c r="C207" s="74" t="s">
        <v>150</v>
      </c>
      <c r="D207" s="73" t="s">
        <v>205</v>
      </c>
      <c r="E207" s="56">
        <v>352707</v>
      </c>
      <c r="F207" s="56">
        <v>154780</v>
      </c>
      <c r="G207" s="12">
        <f aca="true" t="shared" si="31" ref="G207:G226">SUM(F207/E207)*100</f>
        <v>43.88345000240994</v>
      </c>
      <c r="H207" s="13">
        <f t="shared" si="30"/>
        <v>0.980628545986607</v>
      </c>
    </row>
    <row r="208" spans="1:8" ht="12.75">
      <c r="A208" s="16"/>
      <c r="B208" s="16"/>
      <c r="C208" s="16">
        <v>3020</v>
      </c>
      <c r="D208" s="17" t="s">
        <v>103</v>
      </c>
      <c r="E208" s="56">
        <v>264635</v>
      </c>
      <c r="F208" s="56">
        <v>121652.99</v>
      </c>
      <c r="G208" s="12">
        <f t="shared" si="31"/>
        <v>45.970105995049785</v>
      </c>
      <c r="H208" s="13">
        <f t="shared" si="30"/>
        <v>0.7707481244257866</v>
      </c>
    </row>
    <row r="209" spans="1:8" ht="12.75">
      <c r="A209" s="16"/>
      <c r="B209" s="16"/>
      <c r="C209" s="16">
        <v>4010</v>
      </c>
      <c r="D209" s="17" t="s">
        <v>15</v>
      </c>
      <c r="E209" s="56">
        <v>4152604</v>
      </c>
      <c r="F209" s="91">
        <v>1942857.55</v>
      </c>
      <c r="G209" s="12">
        <f t="shared" si="31"/>
        <v>46.78648746665948</v>
      </c>
      <c r="H209" s="13">
        <f t="shared" si="30"/>
        <v>12.309223247936437</v>
      </c>
    </row>
    <row r="210" spans="1:8" ht="12.75">
      <c r="A210" s="16"/>
      <c r="B210" s="16"/>
      <c r="C210" s="16">
        <v>4040</v>
      </c>
      <c r="D210" s="17" t="s">
        <v>16</v>
      </c>
      <c r="E210" s="56">
        <v>323816</v>
      </c>
      <c r="F210" s="56">
        <v>308176.7</v>
      </c>
      <c r="G210" s="12">
        <f t="shared" si="31"/>
        <v>95.17031277021519</v>
      </c>
      <c r="H210" s="13">
        <f t="shared" si="30"/>
        <v>1.9524930173662671</v>
      </c>
    </row>
    <row r="211" spans="1:8" ht="12.75">
      <c r="A211" s="16"/>
      <c r="B211" s="16"/>
      <c r="C211" s="16">
        <v>4110</v>
      </c>
      <c r="D211" s="17" t="s">
        <v>17</v>
      </c>
      <c r="E211" s="56">
        <v>722555</v>
      </c>
      <c r="F211" s="56">
        <v>356679.11</v>
      </c>
      <c r="G211" s="12">
        <f t="shared" si="31"/>
        <v>49.363593082879504</v>
      </c>
      <c r="H211" s="13">
        <f t="shared" si="30"/>
        <v>2.2597862580636843</v>
      </c>
    </row>
    <row r="212" spans="1:8" ht="12.75">
      <c r="A212" s="16"/>
      <c r="B212" s="16"/>
      <c r="C212" s="16">
        <v>4120</v>
      </c>
      <c r="D212" s="17" t="s">
        <v>18</v>
      </c>
      <c r="E212" s="56">
        <v>115914</v>
      </c>
      <c r="F212" s="56">
        <v>52352.83</v>
      </c>
      <c r="G212" s="12">
        <f t="shared" si="31"/>
        <v>45.16523457045741</v>
      </c>
      <c r="H212" s="13">
        <f t="shared" si="30"/>
        <v>0.3316880705594006</v>
      </c>
    </row>
    <row r="213" spans="1:8" ht="12.75">
      <c r="A213" s="16"/>
      <c r="B213" s="16"/>
      <c r="C213" s="16" t="s">
        <v>101</v>
      </c>
      <c r="D213" s="17" t="s">
        <v>102</v>
      </c>
      <c r="E213" s="56">
        <v>5700</v>
      </c>
      <c r="F213" s="56">
        <v>266</v>
      </c>
      <c r="G213" s="12">
        <f t="shared" si="31"/>
        <v>4.666666666666667</v>
      </c>
      <c r="H213" s="13">
        <f t="shared" si="30"/>
        <v>0.0016852771238689591</v>
      </c>
    </row>
    <row r="214" spans="1:8" ht="12.75">
      <c r="A214" s="16"/>
      <c r="B214" s="16"/>
      <c r="C214" s="16">
        <v>4210</v>
      </c>
      <c r="D214" s="17" t="s">
        <v>20</v>
      </c>
      <c r="E214" s="56">
        <v>315690</v>
      </c>
      <c r="F214" s="56">
        <v>179563.3</v>
      </c>
      <c r="G214" s="12">
        <f t="shared" si="31"/>
        <v>56.87962874972282</v>
      </c>
      <c r="H214" s="13">
        <f aca="true" t="shared" si="32" ref="H214:H226">SUM(F214/$F$13)*100</f>
        <v>1.1376463224677407</v>
      </c>
    </row>
    <row r="215" spans="1:8" ht="12.75">
      <c r="A215" s="16"/>
      <c r="B215" s="16"/>
      <c r="C215" s="16">
        <v>4240</v>
      </c>
      <c r="D215" s="17" t="s">
        <v>51</v>
      </c>
      <c r="E215" s="56">
        <v>6000</v>
      </c>
      <c r="F215" s="56">
        <v>108.99</v>
      </c>
      <c r="G215" s="12">
        <f t="shared" si="31"/>
        <v>1.8165</v>
      </c>
      <c r="H215" s="13">
        <f>SUM(F215/$F$13)*100</f>
        <v>0.0006905201268063077</v>
      </c>
    </row>
    <row r="216" spans="1:8" ht="12.75">
      <c r="A216" s="16"/>
      <c r="B216" s="16"/>
      <c r="C216" s="16">
        <v>4260</v>
      </c>
      <c r="D216" s="17" t="s">
        <v>21</v>
      </c>
      <c r="E216" s="56">
        <v>61010</v>
      </c>
      <c r="F216" s="56">
        <v>19201.58</v>
      </c>
      <c r="G216" s="12">
        <f t="shared" si="31"/>
        <v>31.47284051794788</v>
      </c>
      <c r="H216" s="13">
        <f t="shared" si="32"/>
        <v>0.12165407336894635</v>
      </c>
    </row>
    <row r="217" spans="1:8" ht="12.75">
      <c r="A217" s="16"/>
      <c r="B217" s="16"/>
      <c r="C217" s="16">
        <v>4270</v>
      </c>
      <c r="D217" s="17" t="s">
        <v>24</v>
      </c>
      <c r="E217" s="56">
        <v>34100</v>
      </c>
      <c r="F217" s="56">
        <v>1507.42</v>
      </c>
      <c r="G217" s="12">
        <f t="shared" si="31"/>
        <v>4.42058651026393</v>
      </c>
      <c r="H217" s="13">
        <f t="shared" si="32"/>
        <v>0.009550452789708822</v>
      </c>
    </row>
    <row r="218" spans="1:8" ht="12.75">
      <c r="A218" s="16"/>
      <c r="B218" s="16"/>
      <c r="C218" s="16" t="s">
        <v>39</v>
      </c>
      <c r="D218" s="17" t="s">
        <v>40</v>
      </c>
      <c r="E218" s="56">
        <v>2250</v>
      </c>
      <c r="F218" s="56">
        <v>105</v>
      </c>
      <c r="G218" s="12">
        <f t="shared" si="31"/>
        <v>4.666666666666667</v>
      </c>
      <c r="H218" s="13">
        <f t="shared" si="32"/>
        <v>0.0006652409699482733</v>
      </c>
    </row>
    <row r="219" spans="1:8" ht="12.75">
      <c r="A219" s="16"/>
      <c r="B219" s="16"/>
      <c r="C219" s="16">
        <v>4300</v>
      </c>
      <c r="D219" s="17" t="s">
        <v>22</v>
      </c>
      <c r="E219" s="56">
        <v>72565</v>
      </c>
      <c r="F219" s="56">
        <v>39917.29</v>
      </c>
      <c r="G219" s="12">
        <f t="shared" si="31"/>
        <v>55.00901260938469</v>
      </c>
      <c r="H219" s="13">
        <f t="shared" si="32"/>
        <v>0.25290111159339534</v>
      </c>
    </row>
    <row r="220" spans="1:8" ht="12.75">
      <c r="A220" s="16"/>
      <c r="B220" s="16"/>
      <c r="C220" s="16" t="s">
        <v>114</v>
      </c>
      <c r="D220" s="17" t="s">
        <v>116</v>
      </c>
      <c r="E220" s="56">
        <v>1700</v>
      </c>
      <c r="F220" s="56">
        <v>392.51</v>
      </c>
      <c r="G220" s="12">
        <f t="shared" si="31"/>
        <v>23.088823529411766</v>
      </c>
      <c r="H220" s="13">
        <f t="shared" si="32"/>
        <v>0.00248679745823235</v>
      </c>
    </row>
    <row r="221" spans="1:8" ht="25.5">
      <c r="A221" s="16"/>
      <c r="B221" s="16"/>
      <c r="C221" s="26" t="s">
        <v>124</v>
      </c>
      <c r="D221" s="73" t="s">
        <v>177</v>
      </c>
      <c r="E221" s="56">
        <v>1600</v>
      </c>
      <c r="F221" s="56">
        <v>540.53</v>
      </c>
      <c r="G221" s="12">
        <f t="shared" si="31"/>
        <v>33.783125</v>
      </c>
      <c r="H221" s="13">
        <f>SUM(F221/$F$13)*100</f>
        <v>0.003424597157010859</v>
      </c>
    </row>
    <row r="222" spans="1:8" ht="25.5">
      <c r="A222" s="16"/>
      <c r="B222" s="16"/>
      <c r="C222" s="26" t="s">
        <v>122</v>
      </c>
      <c r="D222" s="73" t="s">
        <v>178</v>
      </c>
      <c r="E222" s="56">
        <v>8650</v>
      </c>
      <c r="F222" s="56">
        <v>2435.02</v>
      </c>
      <c r="G222" s="12">
        <f t="shared" si="31"/>
        <v>28.15052023121387</v>
      </c>
      <c r="H222" s="13">
        <f>SUM(F222/$F$13)*100</f>
        <v>0.015427381587080423</v>
      </c>
    </row>
    <row r="223" spans="1:8" ht="12.75">
      <c r="A223" s="16"/>
      <c r="B223" s="16"/>
      <c r="C223" s="16">
        <v>4410</v>
      </c>
      <c r="D223" s="17" t="s">
        <v>33</v>
      </c>
      <c r="E223" s="56">
        <v>19500</v>
      </c>
      <c r="F223" s="56">
        <v>7603.02</v>
      </c>
      <c r="G223" s="12">
        <f t="shared" si="31"/>
        <v>38.98984615384616</v>
      </c>
      <c r="H223" s="13">
        <f t="shared" si="32"/>
        <v>0.04816990856510592</v>
      </c>
    </row>
    <row r="224" spans="1:8" ht="12.75">
      <c r="A224" s="16"/>
      <c r="B224" s="16"/>
      <c r="C224" s="16">
        <v>4430</v>
      </c>
      <c r="D224" s="17" t="s">
        <v>30</v>
      </c>
      <c r="E224" s="56">
        <v>1350</v>
      </c>
      <c r="F224" s="56">
        <v>37</v>
      </c>
      <c r="G224" s="12">
        <f t="shared" si="31"/>
        <v>2.740740740740741</v>
      </c>
      <c r="H224" s="13">
        <f t="shared" si="32"/>
        <v>0.00023441824655320105</v>
      </c>
    </row>
    <row r="225" spans="1:8" ht="12.75">
      <c r="A225" s="16"/>
      <c r="B225" s="16"/>
      <c r="C225" s="16">
        <v>4440</v>
      </c>
      <c r="D225" s="17" t="s">
        <v>57</v>
      </c>
      <c r="E225" s="56">
        <v>233109</v>
      </c>
      <c r="F225" s="56">
        <v>174833</v>
      </c>
      <c r="G225" s="12">
        <f t="shared" si="31"/>
        <v>75.00053622983239</v>
      </c>
      <c r="H225" s="13">
        <f t="shared" si="32"/>
        <v>1.107676899990157</v>
      </c>
    </row>
    <row r="226" spans="1:8" ht="12.75">
      <c r="A226" s="16"/>
      <c r="B226" s="16"/>
      <c r="C226" s="16" t="s">
        <v>145</v>
      </c>
      <c r="D226" s="17" t="s">
        <v>203</v>
      </c>
      <c r="E226" s="56">
        <v>4170</v>
      </c>
      <c r="F226" s="56">
        <v>260</v>
      </c>
      <c r="G226" s="12">
        <f t="shared" si="31"/>
        <v>6.235011990407674</v>
      </c>
      <c r="H226" s="13">
        <f t="shared" si="32"/>
        <v>0.0016472633541576292</v>
      </c>
    </row>
    <row r="227" spans="1:8" ht="12.75">
      <c r="A227" s="16"/>
      <c r="B227" s="16"/>
      <c r="C227" s="16">
        <v>6050</v>
      </c>
      <c r="D227" s="17" t="s">
        <v>25</v>
      </c>
      <c r="E227" s="56">
        <v>485000</v>
      </c>
      <c r="F227" s="56">
        <v>1476</v>
      </c>
      <c r="G227" s="12">
        <f>SUM(F227/E227)*100</f>
        <v>0.30432989690721646</v>
      </c>
      <c r="H227" s="13">
        <f>SUM(F227/$F$13)*100</f>
        <v>0.009351387348987156</v>
      </c>
    </row>
    <row r="228" spans="1:8" ht="12.75">
      <c r="A228" s="16"/>
      <c r="B228" s="18" t="s">
        <v>112</v>
      </c>
      <c r="C228" s="18"/>
      <c r="D228" s="19" t="s">
        <v>113</v>
      </c>
      <c r="E228" s="58">
        <f>SUM(E229:E240)</f>
        <v>515608</v>
      </c>
      <c r="F228" s="58">
        <f>SUM(F229:F240)</f>
        <v>242627.97000000003</v>
      </c>
      <c r="G228" s="14">
        <f>SUM(F228/E228)*100</f>
        <v>47.056672898791334</v>
      </c>
      <c r="H228" s="15">
        <f aca="true" t="shared" si="33" ref="H228:H256">SUM(F228/$F$13)*100</f>
        <v>1.5372006295179101</v>
      </c>
    </row>
    <row r="229" spans="1:8" ht="12.75">
      <c r="A229" s="16"/>
      <c r="B229" s="16"/>
      <c r="C229" s="16" t="s">
        <v>78</v>
      </c>
      <c r="D229" s="17" t="s">
        <v>103</v>
      </c>
      <c r="E229" s="56">
        <v>24228</v>
      </c>
      <c r="F229" s="56">
        <v>9308.45</v>
      </c>
      <c r="G229" s="12">
        <f aca="true" t="shared" si="34" ref="G229:G241">SUM(F229/E229)*100</f>
        <v>38.42021627868582</v>
      </c>
      <c r="H229" s="13">
        <f>SUM(F229/$F$13)*100</f>
        <v>0.05897487911157148</v>
      </c>
    </row>
    <row r="230" spans="1:8" ht="12.75">
      <c r="A230" s="16"/>
      <c r="B230" s="16"/>
      <c r="C230" s="16">
        <v>4010</v>
      </c>
      <c r="D230" s="17" t="s">
        <v>15</v>
      </c>
      <c r="E230" s="56">
        <v>319923</v>
      </c>
      <c r="F230" s="56">
        <v>140190.35</v>
      </c>
      <c r="G230" s="12">
        <f t="shared" si="34"/>
        <v>43.82002856937451</v>
      </c>
      <c r="H230" s="13">
        <f>SUM(F230/$F$13)*100</f>
        <v>0.888193946775123</v>
      </c>
    </row>
    <row r="231" spans="1:8" ht="12.75">
      <c r="A231" s="16"/>
      <c r="B231" s="16"/>
      <c r="C231" s="16">
        <v>4040</v>
      </c>
      <c r="D231" s="17" t="s">
        <v>16</v>
      </c>
      <c r="E231" s="56">
        <v>21320</v>
      </c>
      <c r="F231" s="56">
        <v>18961.14</v>
      </c>
      <c r="G231" s="12">
        <f t="shared" si="34"/>
        <v>88.9359287054409</v>
      </c>
      <c r="H231" s="13">
        <f t="shared" si="33"/>
        <v>0.12013073490404765</v>
      </c>
    </row>
    <row r="232" spans="1:8" ht="12.75">
      <c r="A232" s="16"/>
      <c r="B232" s="16"/>
      <c r="C232" s="16">
        <v>4110</v>
      </c>
      <c r="D232" s="17" t="s">
        <v>17</v>
      </c>
      <c r="E232" s="56">
        <v>55878</v>
      </c>
      <c r="F232" s="56">
        <v>25209.2</v>
      </c>
      <c r="G232" s="12">
        <f t="shared" si="34"/>
        <v>45.114714198790224</v>
      </c>
      <c r="H232" s="13">
        <f t="shared" si="33"/>
        <v>0.15971612056780965</v>
      </c>
    </row>
    <row r="233" spans="1:8" ht="12.75">
      <c r="A233" s="16"/>
      <c r="B233" s="16"/>
      <c r="C233" s="16">
        <v>4120</v>
      </c>
      <c r="D233" s="17" t="s">
        <v>18</v>
      </c>
      <c r="E233" s="56">
        <v>8951</v>
      </c>
      <c r="F233" s="56">
        <v>3727.95</v>
      </c>
      <c r="G233" s="12">
        <f t="shared" si="34"/>
        <v>41.64841917104234</v>
      </c>
      <c r="H233" s="13">
        <f t="shared" si="33"/>
        <v>0.02361890546589205</v>
      </c>
    </row>
    <row r="234" spans="1:8" ht="12.75">
      <c r="A234" s="16"/>
      <c r="B234" s="16"/>
      <c r="C234" s="16" t="s">
        <v>19</v>
      </c>
      <c r="D234" s="17" t="s">
        <v>20</v>
      </c>
      <c r="E234" s="56">
        <v>41440</v>
      </c>
      <c r="F234" s="56">
        <v>23515.44</v>
      </c>
      <c r="G234" s="12">
        <f t="shared" si="34"/>
        <v>56.74575289575289</v>
      </c>
      <c r="H234" s="13">
        <f t="shared" si="33"/>
        <v>0.14898508680343261</v>
      </c>
    </row>
    <row r="235" spans="1:8" ht="12.75">
      <c r="A235" s="16"/>
      <c r="B235" s="16"/>
      <c r="C235" s="16" t="s">
        <v>53</v>
      </c>
      <c r="D235" s="17" t="s">
        <v>51</v>
      </c>
      <c r="E235" s="56">
        <v>2000</v>
      </c>
      <c r="F235" s="56">
        <v>0</v>
      </c>
      <c r="G235" s="12">
        <f t="shared" si="34"/>
        <v>0</v>
      </c>
      <c r="H235" s="13">
        <f t="shared" si="33"/>
        <v>0</v>
      </c>
    </row>
    <row r="236" spans="1:8" ht="12.75">
      <c r="A236" s="16"/>
      <c r="B236" s="16"/>
      <c r="C236" s="16" t="s">
        <v>79</v>
      </c>
      <c r="D236" s="17" t="s">
        <v>21</v>
      </c>
      <c r="E236" s="56">
        <v>12050</v>
      </c>
      <c r="F236" s="56">
        <v>3417.31</v>
      </c>
      <c r="G236" s="12">
        <f t="shared" si="34"/>
        <v>28.359419087136928</v>
      </c>
      <c r="H236" s="13">
        <f t="shared" si="33"/>
        <v>0.021650805895370797</v>
      </c>
    </row>
    <row r="237" spans="1:8" ht="12.75">
      <c r="A237" s="16"/>
      <c r="B237" s="16"/>
      <c r="C237" s="16" t="s">
        <v>132</v>
      </c>
      <c r="D237" s="17" t="s">
        <v>22</v>
      </c>
      <c r="E237" s="56">
        <v>11500</v>
      </c>
      <c r="F237" s="56">
        <v>5412.63</v>
      </c>
      <c r="G237" s="12">
        <f t="shared" si="34"/>
        <v>47.066347826086954</v>
      </c>
      <c r="H237" s="13">
        <f t="shared" si="33"/>
        <v>0.034292411725439266</v>
      </c>
    </row>
    <row r="238" spans="1:8" ht="25.5">
      <c r="A238" s="16"/>
      <c r="B238" s="16"/>
      <c r="C238" s="26" t="s">
        <v>122</v>
      </c>
      <c r="D238" s="73" t="s">
        <v>178</v>
      </c>
      <c r="E238" s="56">
        <v>1530</v>
      </c>
      <c r="F238" s="56">
        <v>368.5</v>
      </c>
      <c r="G238" s="12">
        <f t="shared" si="34"/>
        <v>24.084967320261438</v>
      </c>
      <c r="H238" s="13">
        <f t="shared" si="33"/>
        <v>0.0023346790231041784</v>
      </c>
    </row>
    <row r="239" spans="1:8" ht="12.75">
      <c r="A239" s="16"/>
      <c r="B239" s="16"/>
      <c r="C239" s="16">
        <v>4410</v>
      </c>
      <c r="D239" s="17" t="s">
        <v>33</v>
      </c>
      <c r="E239" s="56">
        <v>100</v>
      </c>
      <c r="F239" s="56">
        <v>0</v>
      </c>
      <c r="G239" s="12">
        <f t="shared" si="34"/>
        <v>0</v>
      </c>
      <c r="H239" s="13">
        <f t="shared" si="33"/>
        <v>0</v>
      </c>
    </row>
    <row r="240" spans="1:8" ht="12.75">
      <c r="A240" s="16"/>
      <c r="B240" s="16"/>
      <c r="C240" s="16">
        <v>4440</v>
      </c>
      <c r="D240" s="17" t="s">
        <v>57</v>
      </c>
      <c r="E240" s="56">
        <v>16688</v>
      </c>
      <c r="F240" s="56">
        <v>12517</v>
      </c>
      <c r="G240" s="12">
        <f>SUM(F240/E240)*100</f>
        <v>75.00599232981783</v>
      </c>
      <c r="H240" s="13">
        <f>SUM(F240/$F$13)*100</f>
        <v>0.0793030592461194</v>
      </c>
    </row>
    <row r="241" spans="1:8" ht="12.75">
      <c r="A241" s="16"/>
      <c r="B241" s="18">
        <v>80104</v>
      </c>
      <c r="C241" s="37"/>
      <c r="D241" s="19" t="s">
        <v>68</v>
      </c>
      <c r="E241" s="58">
        <f>SUM(E242:E258)</f>
        <v>259276</v>
      </c>
      <c r="F241" s="58">
        <f>SUM(F242:F258)</f>
        <v>122200.51</v>
      </c>
      <c r="G241" s="14">
        <f t="shared" si="34"/>
        <v>47.13143908421913</v>
      </c>
      <c r="H241" s="15">
        <f t="shared" si="33"/>
        <v>0.7742170076245112</v>
      </c>
    </row>
    <row r="242" spans="1:8" ht="12.75">
      <c r="A242" s="16"/>
      <c r="B242" s="16"/>
      <c r="C242" s="16">
        <v>3020</v>
      </c>
      <c r="D242" s="17" t="s">
        <v>103</v>
      </c>
      <c r="E242" s="56">
        <v>7146</v>
      </c>
      <c r="F242" s="56">
        <v>3349.2</v>
      </c>
      <c r="G242" s="12">
        <f aca="true" t="shared" si="35" ref="G242:G258">SUM(F242/E242)*100</f>
        <v>46.868178001679254</v>
      </c>
      <c r="H242" s="13">
        <f>SUM(F242/$F$13)*100</f>
        <v>0.02121928625286435</v>
      </c>
    </row>
    <row r="243" spans="1:8" ht="12.75">
      <c r="A243" s="16"/>
      <c r="B243" s="16"/>
      <c r="C243" s="16">
        <v>4010</v>
      </c>
      <c r="D243" s="17" t="s">
        <v>15</v>
      </c>
      <c r="E243" s="56">
        <v>144247</v>
      </c>
      <c r="F243" s="56">
        <v>61200.37</v>
      </c>
      <c r="G243" s="12">
        <f t="shared" si="35"/>
        <v>42.42748202735586</v>
      </c>
      <c r="H243" s="13">
        <f>SUM(F243/$F$13)*100</f>
        <v>0.3877427952380305</v>
      </c>
    </row>
    <row r="244" spans="1:8" ht="12.75">
      <c r="A244" s="16"/>
      <c r="B244" s="16"/>
      <c r="C244" s="16">
        <v>4040</v>
      </c>
      <c r="D244" s="17" t="s">
        <v>16</v>
      </c>
      <c r="E244" s="56">
        <v>10803</v>
      </c>
      <c r="F244" s="56">
        <v>10506.15</v>
      </c>
      <c r="G244" s="12">
        <f t="shared" si="35"/>
        <v>97.25215217995002</v>
      </c>
      <c r="H244" s="13">
        <f t="shared" si="33"/>
        <v>0.06656306110878144</v>
      </c>
    </row>
    <row r="245" spans="1:8" ht="12.75">
      <c r="A245" s="16"/>
      <c r="B245" s="16"/>
      <c r="C245" s="16">
        <v>4110</v>
      </c>
      <c r="D245" s="17" t="s">
        <v>17</v>
      </c>
      <c r="E245" s="56">
        <v>24099</v>
      </c>
      <c r="F245" s="56">
        <v>11956.41</v>
      </c>
      <c r="G245" s="12">
        <f t="shared" si="35"/>
        <v>49.61371841155234</v>
      </c>
      <c r="H245" s="13">
        <f t="shared" si="33"/>
        <v>0.075751369385707</v>
      </c>
    </row>
    <row r="246" spans="1:8" ht="12.75">
      <c r="A246" s="16"/>
      <c r="B246" s="16"/>
      <c r="C246" s="16">
        <v>4120</v>
      </c>
      <c r="D246" s="17" t="s">
        <v>18</v>
      </c>
      <c r="E246" s="56">
        <v>3910</v>
      </c>
      <c r="F246" s="56">
        <v>1811.35</v>
      </c>
      <c r="G246" s="12">
        <f t="shared" si="35"/>
        <v>46.32608695652174</v>
      </c>
      <c r="H246" s="13">
        <f t="shared" si="33"/>
        <v>0.011476040294436236</v>
      </c>
    </row>
    <row r="247" spans="1:8" ht="12.75">
      <c r="A247" s="16"/>
      <c r="B247" s="16"/>
      <c r="C247" s="16" t="s">
        <v>101</v>
      </c>
      <c r="D247" s="17" t="s">
        <v>102</v>
      </c>
      <c r="E247" s="56">
        <v>500</v>
      </c>
      <c r="F247" s="56">
        <v>0</v>
      </c>
      <c r="G247" s="12">
        <f t="shared" si="35"/>
        <v>0</v>
      </c>
      <c r="H247" s="13">
        <f t="shared" si="33"/>
        <v>0</v>
      </c>
    </row>
    <row r="248" spans="1:8" ht="12.75">
      <c r="A248" s="16"/>
      <c r="B248" s="16"/>
      <c r="C248" s="16">
        <v>4210</v>
      </c>
      <c r="D248" s="17" t="s">
        <v>20</v>
      </c>
      <c r="E248" s="56">
        <v>4650</v>
      </c>
      <c r="F248" s="56">
        <v>1123.95</v>
      </c>
      <c r="G248" s="12">
        <f t="shared" si="35"/>
        <v>24.170967741935485</v>
      </c>
      <c r="H248" s="13">
        <f t="shared" si="33"/>
        <v>0.0071209294111748735</v>
      </c>
    </row>
    <row r="249" spans="1:8" ht="12.75">
      <c r="A249" s="16"/>
      <c r="B249" s="16"/>
      <c r="C249" s="16">
        <v>4240</v>
      </c>
      <c r="D249" s="17" t="s">
        <v>51</v>
      </c>
      <c r="E249" s="56">
        <v>1500</v>
      </c>
      <c r="F249" s="56">
        <v>1411.75</v>
      </c>
      <c r="G249" s="12">
        <f t="shared" si="35"/>
        <v>94.11666666666667</v>
      </c>
      <c r="H249" s="13">
        <f t="shared" si="33"/>
        <v>0.008944323231661664</v>
      </c>
    </row>
    <row r="250" spans="1:8" ht="12.75">
      <c r="A250" s="16"/>
      <c r="B250" s="16"/>
      <c r="C250" s="16">
        <v>4260</v>
      </c>
      <c r="D250" s="17" t="s">
        <v>21</v>
      </c>
      <c r="E250" s="56">
        <v>1800</v>
      </c>
      <c r="F250" s="56">
        <v>343.79</v>
      </c>
      <c r="G250" s="12">
        <f t="shared" si="35"/>
        <v>19.099444444444448</v>
      </c>
      <c r="H250" s="13">
        <f t="shared" si="33"/>
        <v>0.0021781256481763515</v>
      </c>
    </row>
    <row r="251" spans="1:8" ht="12.75">
      <c r="A251" s="16"/>
      <c r="B251" s="16"/>
      <c r="C251" s="16">
        <v>4270</v>
      </c>
      <c r="D251" s="17" t="s">
        <v>24</v>
      </c>
      <c r="E251" s="56">
        <v>700</v>
      </c>
      <c r="F251" s="56">
        <v>307.5</v>
      </c>
      <c r="G251" s="12">
        <f t="shared" si="35"/>
        <v>43.92857142857143</v>
      </c>
      <c r="H251" s="13">
        <f t="shared" si="33"/>
        <v>0.0019482056977056575</v>
      </c>
    </row>
    <row r="252" spans="1:8" ht="12.75">
      <c r="A252" s="16"/>
      <c r="B252" s="16"/>
      <c r="C252" s="16" t="s">
        <v>39</v>
      </c>
      <c r="D252" s="17" t="s">
        <v>40</v>
      </c>
      <c r="E252" s="56">
        <v>300</v>
      </c>
      <c r="F252" s="56">
        <v>0</v>
      </c>
      <c r="G252" s="12">
        <f t="shared" si="35"/>
        <v>0</v>
      </c>
      <c r="H252" s="13">
        <f t="shared" si="33"/>
        <v>0</v>
      </c>
    </row>
    <row r="253" spans="1:8" ht="12.75">
      <c r="A253" s="16"/>
      <c r="B253" s="16"/>
      <c r="C253" s="16">
        <v>4300</v>
      </c>
      <c r="D253" s="17" t="s">
        <v>22</v>
      </c>
      <c r="E253" s="56">
        <v>50230</v>
      </c>
      <c r="F253" s="56">
        <v>24270.06</v>
      </c>
      <c r="G253" s="12">
        <f t="shared" si="35"/>
        <v>48.31785785387219</v>
      </c>
      <c r="H253" s="13">
        <f t="shared" si="33"/>
        <v>0.15376607862002659</v>
      </c>
    </row>
    <row r="254" spans="1:8" ht="25.5">
      <c r="A254" s="16"/>
      <c r="B254" s="16"/>
      <c r="C254" s="26" t="s">
        <v>122</v>
      </c>
      <c r="D254" s="73" t="s">
        <v>178</v>
      </c>
      <c r="E254" s="56">
        <v>850</v>
      </c>
      <c r="F254" s="56">
        <v>384.33</v>
      </c>
      <c r="G254" s="12">
        <f t="shared" si="35"/>
        <v>45.21529411764706</v>
      </c>
      <c r="H254" s="13">
        <f>SUM(F254/$F$13)*100</f>
        <v>0.0024349720188592367</v>
      </c>
    </row>
    <row r="255" spans="1:8" ht="12.75">
      <c r="A255" s="16"/>
      <c r="B255" s="16"/>
      <c r="C255" s="16" t="s">
        <v>144</v>
      </c>
      <c r="D255" s="17" t="s">
        <v>33</v>
      </c>
      <c r="E255" s="56">
        <v>1600</v>
      </c>
      <c r="F255" s="56">
        <v>592.65</v>
      </c>
      <c r="G255" s="12">
        <f t="shared" si="35"/>
        <v>37.040625</v>
      </c>
      <c r="H255" s="13">
        <f>SUM(F255/$F$13)*100</f>
        <v>0.003754810103236611</v>
      </c>
    </row>
    <row r="256" spans="1:8" ht="12.75">
      <c r="A256" s="16"/>
      <c r="B256" s="16"/>
      <c r="C256" s="16" t="s">
        <v>80</v>
      </c>
      <c r="D256" s="17" t="s">
        <v>30</v>
      </c>
      <c r="E256" s="56">
        <v>200</v>
      </c>
      <c r="F256" s="56">
        <v>0</v>
      </c>
      <c r="G256" s="12">
        <f t="shared" si="35"/>
        <v>0</v>
      </c>
      <c r="H256" s="13">
        <f t="shared" si="33"/>
        <v>0</v>
      </c>
    </row>
    <row r="257" spans="1:8" ht="12.75">
      <c r="A257" s="16"/>
      <c r="B257" s="16"/>
      <c r="C257" s="16">
        <v>4440</v>
      </c>
      <c r="D257" s="17" t="s">
        <v>57</v>
      </c>
      <c r="E257" s="56">
        <v>6591</v>
      </c>
      <c r="F257" s="56">
        <v>4943</v>
      </c>
      <c r="G257" s="12">
        <f t="shared" si="35"/>
        <v>74.99620694886967</v>
      </c>
      <c r="H257" s="13">
        <f>SUM(F257/$F$13)*100</f>
        <v>0.031317010613850615</v>
      </c>
    </row>
    <row r="258" spans="1:8" ht="12.75">
      <c r="A258" s="16"/>
      <c r="B258" s="16"/>
      <c r="C258" s="89" t="s">
        <v>145</v>
      </c>
      <c r="D258" s="17" t="s">
        <v>203</v>
      </c>
      <c r="E258" s="56">
        <v>150</v>
      </c>
      <c r="F258" s="56">
        <v>0</v>
      </c>
      <c r="G258" s="12">
        <f t="shared" si="35"/>
        <v>0</v>
      </c>
      <c r="H258" s="13">
        <f>SUM(F258/$F$13)*100</f>
        <v>0</v>
      </c>
    </row>
    <row r="259" spans="1:8" ht="12.75">
      <c r="A259" s="16"/>
      <c r="B259" s="18">
        <v>80110</v>
      </c>
      <c r="C259" s="37"/>
      <c r="D259" s="19" t="s">
        <v>52</v>
      </c>
      <c r="E259" s="58">
        <f>SUM(E260:E277)</f>
        <v>2568727</v>
      </c>
      <c r="F259" s="58">
        <f>SUM(F260:F277)</f>
        <v>1322469.7599999998</v>
      </c>
      <c r="G259" s="14">
        <f>SUM(F259/E259)*100</f>
        <v>51.483468659768036</v>
      </c>
      <c r="H259" s="15">
        <f>SUM(F259/$F$13)*100</f>
        <v>8.378676817806287</v>
      </c>
    </row>
    <row r="260" spans="1:8" ht="12.75">
      <c r="A260" s="16"/>
      <c r="B260" s="16"/>
      <c r="C260" s="16">
        <v>3020</v>
      </c>
      <c r="D260" s="17" t="s">
        <v>103</v>
      </c>
      <c r="E260" s="56">
        <v>111240</v>
      </c>
      <c r="F260" s="56">
        <v>52090.46</v>
      </c>
      <c r="G260" s="12">
        <f aca="true" t="shared" si="36" ref="G260:G277">SUM(F260/E260)*100</f>
        <v>46.827094570298456</v>
      </c>
      <c r="H260" s="13">
        <f>SUM(F260/$F$13)*100</f>
        <v>0.33002579176620694</v>
      </c>
    </row>
    <row r="261" spans="1:8" ht="12.75">
      <c r="A261" s="16"/>
      <c r="B261" s="16"/>
      <c r="C261" s="16">
        <v>4010</v>
      </c>
      <c r="D261" s="17" t="s">
        <v>15</v>
      </c>
      <c r="E261" s="56">
        <v>1667224</v>
      </c>
      <c r="F261" s="56">
        <v>801484.04</v>
      </c>
      <c r="G261" s="12">
        <f t="shared" si="36"/>
        <v>48.07296679990212</v>
      </c>
      <c r="H261" s="13">
        <f aca="true" t="shared" si="37" ref="H261:H283">SUM(F261/$F$13)*100</f>
        <v>5.077904953977721</v>
      </c>
    </row>
    <row r="262" spans="1:8" ht="12.75">
      <c r="A262" s="16"/>
      <c r="B262" s="16"/>
      <c r="C262" s="16">
        <v>4040</v>
      </c>
      <c r="D262" s="17" t="s">
        <v>16</v>
      </c>
      <c r="E262" s="56">
        <v>127409</v>
      </c>
      <c r="F262" s="56">
        <v>121362.55</v>
      </c>
      <c r="G262" s="12">
        <f t="shared" si="36"/>
        <v>95.25429914684206</v>
      </c>
      <c r="H262" s="13">
        <f t="shared" si="37"/>
        <v>0.7689080045466268</v>
      </c>
    </row>
    <row r="263" spans="1:8" ht="12.75">
      <c r="A263" s="16"/>
      <c r="B263" s="16"/>
      <c r="C263" s="16">
        <v>4110</v>
      </c>
      <c r="D263" s="17" t="s">
        <v>17</v>
      </c>
      <c r="E263" s="56">
        <v>295061</v>
      </c>
      <c r="F263" s="56">
        <v>143786.93</v>
      </c>
      <c r="G263" s="12">
        <f t="shared" si="36"/>
        <v>48.73125557088195</v>
      </c>
      <c r="H263" s="13">
        <f t="shared" si="37"/>
        <v>0.9109805407531855</v>
      </c>
    </row>
    <row r="264" spans="1:8" ht="12.75">
      <c r="A264" s="16"/>
      <c r="B264" s="16"/>
      <c r="C264" s="16">
        <v>4120</v>
      </c>
      <c r="D264" s="17" t="s">
        <v>18</v>
      </c>
      <c r="E264" s="56">
        <v>46739</v>
      </c>
      <c r="F264" s="56">
        <v>20731.57</v>
      </c>
      <c r="G264" s="12">
        <f t="shared" si="36"/>
        <v>44.356040993602775</v>
      </c>
      <c r="H264" s="13">
        <f t="shared" si="37"/>
        <v>0.1313475212890526</v>
      </c>
    </row>
    <row r="265" spans="1:8" ht="12.75">
      <c r="A265" s="16"/>
      <c r="B265" s="16"/>
      <c r="C265" s="16" t="s">
        <v>101</v>
      </c>
      <c r="D265" s="17" t="s">
        <v>102</v>
      </c>
      <c r="E265" s="56">
        <v>1000</v>
      </c>
      <c r="F265" s="56">
        <v>0</v>
      </c>
      <c r="G265" s="12">
        <f t="shared" si="36"/>
        <v>0</v>
      </c>
      <c r="H265" s="13">
        <f>SUM(F265/$F$13)*100</f>
        <v>0</v>
      </c>
    </row>
    <row r="266" spans="1:8" ht="12.75">
      <c r="A266" s="16"/>
      <c r="B266" s="16"/>
      <c r="C266" s="16">
        <v>4210</v>
      </c>
      <c r="D266" s="17" t="s">
        <v>20</v>
      </c>
      <c r="E266" s="56">
        <v>148300</v>
      </c>
      <c r="F266" s="56">
        <v>81873.71</v>
      </c>
      <c r="G266" s="12">
        <f t="shared" si="36"/>
        <v>55.20816587997304</v>
      </c>
      <c r="H266" s="13">
        <f t="shared" si="37"/>
        <v>0.5187213928920348</v>
      </c>
    </row>
    <row r="267" spans="1:8" ht="12.75">
      <c r="A267" s="16"/>
      <c r="B267" s="16"/>
      <c r="C267" s="16" t="s">
        <v>53</v>
      </c>
      <c r="D267" s="17" t="s">
        <v>51</v>
      </c>
      <c r="E267" s="56">
        <v>13500</v>
      </c>
      <c r="F267" s="56">
        <v>2558.53</v>
      </c>
      <c r="G267" s="12">
        <f t="shared" si="36"/>
        <v>18.952074074074076</v>
      </c>
      <c r="H267" s="13">
        <f t="shared" si="37"/>
        <v>0.01620989503658815</v>
      </c>
    </row>
    <row r="268" spans="1:8" ht="12.75">
      <c r="A268" s="16"/>
      <c r="B268" s="16"/>
      <c r="C268" s="16">
        <v>4260</v>
      </c>
      <c r="D268" s="17" t="s">
        <v>21</v>
      </c>
      <c r="E268" s="56">
        <v>36050</v>
      </c>
      <c r="F268" s="56">
        <v>12054.4</v>
      </c>
      <c r="G268" s="12">
        <f t="shared" si="36"/>
        <v>33.4380027739251</v>
      </c>
      <c r="H268" s="13">
        <f t="shared" si="37"/>
        <v>0.07637219760137585</v>
      </c>
    </row>
    <row r="269" spans="1:8" ht="12.75">
      <c r="A269" s="16"/>
      <c r="B269" s="16"/>
      <c r="C269" s="16">
        <v>4270</v>
      </c>
      <c r="D269" s="17" t="s">
        <v>24</v>
      </c>
      <c r="E269" s="56">
        <v>1300</v>
      </c>
      <c r="F269" s="56">
        <v>139.2</v>
      </c>
      <c r="G269" s="12">
        <f t="shared" si="36"/>
        <v>10.707692307692307</v>
      </c>
      <c r="H269" s="13">
        <f t="shared" si="37"/>
        <v>0.0008819194573028537</v>
      </c>
    </row>
    <row r="270" spans="1:8" ht="12.75">
      <c r="A270" s="16"/>
      <c r="B270" s="16"/>
      <c r="C270" s="16">
        <v>4280</v>
      </c>
      <c r="D270" s="17" t="s">
        <v>40</v>
      </c>
      <c r="E270" s="56">
        <v>800</v>
      </c>
      <c r="F270" s="56">
        <v>60</v>
      </c>
      <c r="G270" s="12">
        <f t="shared" si="36"/>
        <v>7.5</v>
      </c>
      <c r="H270" s="13">
        <f t="shared" si="37"/>
        <v>0.000380137697113299</v>
      </c>
    </row>
    <row r="271" spans="1:8" ht="12.75">
      <c r="A271" s="16"/>
      <c r="B271" s="16"/>
      <c r="C271" s="16">
        <v>4300</v>
      </c>
      <c r="D271" s="17" t="s">
        <v>22</v>
      </c>
      <c r="E271" s="56">
        <v>21300</v>
      </c>
      <c r="F271" s="56">
        <v>15632.21</v>
      </c>
      <c r="G271" s="12">
        <f t="shared" si="36"/>
        <v>73.3906572769953</v>
      </c>
      <c r="H271" s="13">
        <f t="shared" si="37"/>
        <v>0.09903987183652473</v>
      </c>
    </row>
    <row r="272" spans="1:8" ht="12.75">
      <c r="A272" s="16"/>
      <c r="B272" s="16"/>
      <c r="C272" s="16" t="s">
        <v>114</v>
      </c>
      <c r="D272" s="17" t="s">
        <v>116</v>
      </c>
      <c r="E272" s="56">
        <v>600</v>
      </c>
      <c r="F272" s="56">
        <v>217.02</v>
      </c>
      <c r="G272" s="12">
        <f t="shared" si="36"/>
        <v>36.17</v>
      </c>
      <c r="H272" s="13">
        <f t="shared" si="37"/>
        <v>0.0013749580504588026</v>
      </c>
    </row>
    <row r="273" spans="1:8" ht="25.5">
      <c r="A273" s="16"/>
      <c r="B273" s="16"/>
      <c r="C273" s="26" t="s">
        <v>122</v>
      </c>
      <c r="D273" s="73" t="s">
        <v>178</v>
      </c>
      <c r="E273" s="56">
        <v>3700</v>
      </c>
      <c r="F273" s="56">
        <v>1150.64</v>
      </c>
      <c r="G273" s="12">
        <f t="shared" si="36"/>
        <v>31.09837837837838</v>
      </c>
      <c r="H273" s="13">
        <f>SUM(F273/$F$13)*100</f>
        <v>0.007290027330107441</v>
      </c>
    </row>
    <row r="274" spans="1:8" ht="12.75">
      <c r="A274" s="16"/>
      <c r="B274" s="16"/>
      <c r="C274" s="16">
        <v>4410</v>
      </c>
      <c r="D274" s="17" t="s">
        <v>33</v>
      </c>
      <c r="E274" s="56">
        <v>2900</v>
      </c>
      <c r="F274" s="56">
        <v>1525.5</v>
      </c>
      <c r="G274" s="12">
        <f t="shared" si="36"/>
        <v>52.603448275862064</v>
      </c>
      <c r="H274" s="13">
        <f t="shared" si="37"/>
        <v>0.009665000949105627</v>
      </c>
    </row>
    <row r="275" spans="1:8" ht="12.75">
      <c r="A275" s="16"/>
      <c r="B275" s="16"/>
      <c r="C275" s="16">
        <v>4430</v>
      </c>
      <c r="D275" s="17" t="s">
        <v>30</v>
      </c>
      <c r="E275" s="56">
        <v>500</v>
      </c>
      <c r="F275" s="56">
        <v>0</v>
      </c>
      <c r="G275" s="12">
        <f t="shared" si="36"/>
        <v>0</v>
      </c>
      <c r="H275" s="13">
        <f t="shared" si="37"/>
        <v>0</v>
      </c>
    </row>
    <row r="276" spans="1:8" ht="12.75">
      <c r="A276" s="16"/>
      <c r="B276" s="16"/>
      <c r="C276" s="16">
        <v>4440</v>
      </c>
      <c r="D276" s="17" t="s">
        <v>57</v>
      </c>
      <c r="E276" s="56">
        <v>90404</v>
      </c>
      <c r="F276" s="56">
        <v>67803</v>
      </c>
      <c r="G276" s="12">
        <f t="shared" si="36"/>
        <v>75</v>
      </c>
      <c r="H276" s="13">
        <f t="shared" si="37"/>
        <v>0.42957460462288355</v>
      </c>
    </row>
    <row r="277" spans="1:8" ht="12.75">
      <c r="A277" s="16"/>
      <c r="B277" s="16"/>
      <c r="C277" s="16" t="s">
        <v>145</v>
      </c>
      <c r="D277" s="17" t="s">
        <v>203</v>
      </c>
      <c r="E277" s="56">
        <v>700</v>
      </c>
      <c r="F277" s="56">
        <v>0</v>
      </c>
      <c r="G277" s="12">
        <f t="shared" si="36"/>
        <v>0</v>
      </c>
      <c r="H277" s="13">
        <f t="shared" si="37"/>
        <v>0</v>
      </c>
    </row>
    <row r="278" spans="1:8" ht="12.75">
      <c r="A278" s="16"/>
      <c r="B278" s="18">
        <v>80113</v>
      </c>
      <c r="C278" s="37"/>
      <c r="D278" s="19" t="s">
        <v>54</v>
      </c>
      <c r="E278" s="58">
        <f>SUM(E279:E292)</f>
        <v>518469</v>
      </c>
      <c r="F278" s="58">
        <f>SUM(F279:F292)</f>
        <v>285193.99</v>
      </c>
      <c r="G278" s="14">
        <f aca="true" t="shared" si="38" ref="G278:G290">SUM(F278/E278)*100</f>
        <v>55.006951235271536</v>
      </c>
      <c r="H278" s="15">
        <f t="shared" si="37"/>
        <v>1.8068831098192204</v>
      </c>
    </row>
    <row r="279" spans="1:8" ht="12.75">
      <c r="A279" s="16"/>
      <c r="B279" s="16"/>
      <c r="C279" s="16">
        <v>3020</v>
      </c>
      <c r="D279" s="17" t="s">
        <v>103</v>
      </c>
      <c r="E279" s="56">
        <v>650</v>
      </c>
      <c r="F279" s="56">
        <v>0</v>
      </c>
      <c r="G279" s="12">
        <f t="shared" si="38"/>
        <v>0</v>
      </c>
      <c r="H279" s="13">
        <f t="shared" si="37"/>
        <v>0</v>
      </c>
    </row>
    <row r="280" spans="1:8" ht="12.75">
      <c r="A280" s="16"/>
      <c r="B280" s="16"/>
      <c r="C280" s="16">
        <v>4010</v>
      </c>
      <c r="D280" s="17" t="s">
        <v>15</v>
      </c>
      <c r="E280" s="56">
        <v>156592</v>
      </c>
      <c r="F280" s="56">
        <v>79356.7</v>
      </c>
      <c r="G280" s="12">
        <f t="shared" si="38"/>
        <v>50.67736538265045</v>
      </c>
      <c r="H280" s="13">
        <f>SUM(F280/$F$13)*100</f>
        <v>0.5027745531418489</v>
      </c>
    </row>
    <row r="281" spans="1:8" ht="12.75">
      <c r="A281" s="16"/>
      <c r="B281" s="16"/>
      <c r="C281" s="16">
        <v>4040</v>
      </c>
      <c r="D281" s="17" t="s">
        <v>16</v>
      </c>
      <c r="E281" s="56">
        <v>11012</v>
      </c>
      <c r="F281" s="56">
        <v>9871.27</v>
      </c>
      <c r="G281" s="12">
        <f t="shared" si="38"/>
        <v>89.64102796948784</v>
      </c>
      <c r="H281" s="13">
        <f t="shared" si="37"/>
        <v>0.06254069742305993</v>
      </c>
    </row>
    <row r="282" spans="1:8" ht="12.75">
      <c r="A282" s="16"/>
      <c r="B282" s="16"/>
      <c r="C282" s="16">
        <v>4110</v>
      </c>
      <c r="D282" s="17" t="s">
        <v>17</v>
      </c>
      <c r="E282" s="56">
        <v>25308</v>
      </c>
      <c r="F282" s="56">
        <v>13444.85</v>
      </c>
      <c r="G282" s="12">
        <f t="shared" si="38"/>
        <v>53.12490121700648</v>
      </c>
      <c r="H282" s="13">
        <f t="shared" si="37"/>
        <v>0.08518157195056231</v>
      </c>
    </row>
    <row r="283" spans="1:8" ht="12.75">
      <c r="A283" s="16"/>
      <c r="B283" s="16"/>
      <c r="C283" s="16">
        <v>4120</v>
      </c>
      <c r="D283" s="17" t="s">
        <v>18</v>
      </c>
      <c r="E283" s="56">
        <v>4107</v>
      </c>
      <c r="F283" s="91">
        <v>2021.75</v>
      </c>
      <c r="G283" s="12">
        <f t="shared" si="38"/>
        <v>49.226929632335036</v>
      </c>
      <c r="H283" s="13">
        <f t="shared" si="37"/>
        <v>0.012809056485646873</v>
      </c>
    </row>
    <row r="284" spans="1:8" ht="12.75">
      <c r="A284" s="16"/>
      <c r="B284" s="16"/>
      <c r="C284" s="16">
        <v>4210</v>
      </c>
      <c r="D284" s="17" t="s">
        <v>20</v>
      </c>
      <c r="E284" s="56">
        <v>65000</v>
      </c>
      <c r="F284" s="56">
        <v>43326.44</v>
      </c>
      <c r="G284" s="12">
        <f aca="true" t="shared" si="39" ref="G284:G289">SUM(F284/E284)*100</f>
        <v>66.65606153846154</v>
      </c>
      <c r="H284" s="13">
        <f aca="true" t="shared" si="40" ref="H284:H289">SUM(F284/$F$13)*100</f>
        <v>0.27450021876195874</v>
      </c>
    </row>
    <row r="285" spans="1:8" ht="12.75">
      <c r="A285" s="16"/>
      <c r="B285" s="16"/>
      <c r="C285" s="16" t="s">
        <v>143</v>
      </c>
      <c r="D285" s="17" t="s">
        <v>24</v>
      </c>
      <c r="E285" s="56">
        <v>7000</v>
      </c>
      <c r="F285" s="56">
        <v>3048.7</v>
      </c>
      <c r="G285" s="12">
        <f t="shared" si="39"/>
        <v>43.552857142857135</v>
      </c>
      <c r="H285" s="13">
        <f t="shared" si="40"/>
        <v>0.019315429953155244</v>
      </c>
    </row>
    <row r="286" spans="1:8" ht="12.75">
      <c r="A286" s="16"/>
      <c r="B286" s="16"/>
      <c r="C286" s="16">
        <v>4280</v>
      </c>
      <c r="D286" s="17" t="s">
        <v>40</v>
      </c>
      <c r="E286" s="56">
        <v>300</v>
      </c>
      <c r="F286" s="56">
        <v>30</v>
      </c>
      <c r="G286" s="12">
        <f t="shared" si="39"/>
        <v>10</v>
      </c>
      <c r="H286" s="13">
        <f t="shared" si="40"/>
        <v>0.0001900688485566495</v>
      </c>
    </row>
    <row r="287" spans="1:8" ht="12.75">
      <c r="A287" s="16"/>
      <c r="B287" s="16"/>
      <c r="C287" s="16">
        <v>4300</v>
      </c>
      <c r="D287" s="17" t="s">
        <v>22</v>
      </c>
      <c r="E287" s="56">
        <v>238400</v>
      </c>
      <c r="F287" s="56">
        <v>127707.63</v>
      </c>
      <c r="G287" s="12">
        <f t="shared" si="39"/>
        <v>53.56863674496645</v>
      </c>
      <c r="H287" s="13">
        <f t="shared" si="40"/>
        <v>0.8091080728666209</v>
      </c>
    </row>
    <row r="288" spans="1:8" ht="12.75">
      <c r="A288" s="16"/>
      <c r="B288" s="16"/>
      <c r="C288" s="16" t="s">
        <v>144</v>
      </c>
      <c r="D288" s="17" t="s">
        <v>33</v>
      </c>
      <c r="E288" s="56">
        <v>500</v>
      </c>
      <c r="F288" s="56">
        <v>49.6</v>
      </c>
      <c r="G288" s="12">
        <f t="shared" si="39"/>
        <v>9.92</v>
      </c>
      <c r="H288" s="13">
        <f t="shared" si="40"/>
        <v>0.00031424716294699387</v>
      </c>
    </row>
    <row r="289" spans="1:8" ht="12.75">
      <c r="A289" s="16"/>
      <c r="B289" s="16"/>
      <c r="C289" s="16" t="s">
        <v>80</v>
      </c>
      <c r="D289" s="17" t="s">
        <v>30</v>
      </c>
      <c r="E289" s="56">
        <v>200</v>
      </c>
      <c r="F289" s="56">
        <v>0</v>
      </c>
      <c r="G289" s="12">
        <f t="shared" si="39"/>
        <v>0</v>
      </c>
      <c r="H289" s="13">
        <f t="shared" si="40"/>
        <v>0</v>
      </c>
    </row>
    <row r="290" spans="1:8" ht="12.75">
      <c r="A290" s="16"/>
      <c r="B290" s="16"/>
      <c r="C290" s="16">
        <v>4440</v>
      </c>
      <c r="D290" s="17" t="s">
        <v>57</v>
      </c>
      <c r="E290" s="56">
        <v>7700</v>
      </c>
      <c r="F290" s="56">
        <v>5775</v>
      </c>
      <c r="G290" s="12">
        <f t="shared" si="38"/>
        <v>75</v>
      </c>
      <c r="H290" s="13">
        <f>SUM(F290/$F$13)*100</f>
        <v>0.03658825334715503</v>
      </c>
    </row>
    <row r="291" spans="1:8" ht="12.75">
      <c r="A291" s="16"/>
      <c r="B291" s="16"/>
      <c r="C291" s="16" t="s">
        <v>145</v>
      </c>
      <c r="D291" s="17" t="s">
        <v>203</v>
      </c>
      <c r="E291" s="56">
        <v>700</v>
      </c>
      <c r="F291" s="56">
        <v>0</v>
      </c>
      <c r="G291" s="12">
        <f aca="true" t="shared" si="41" ref="G291:G303">SUM(F291/E291)*100</f>
        <v>0</v>
      </c>
      <c r="H291" s="13">
        <f aca="true" t="shared" si="42" ref="H291:H303">SUM(F291/$F$13)*100</f>
        <v>0</v>
      </c>
    </row>
    <row r="292" spans="1:8" ht="12.75">
      <c r="A292" s="16"/>
      <c r="B292" s="16"/>
      <c r="C292" s="16" t="s">
        <v>192</v>
      </c>
      <c r="D292" s="17" t="s">
        <v>193</v>
      </c>
      <c r="E292" s="56">
        <v>1000</v>
      </c>
      <c r="F292" s="56">
        <v>562.05</v>
      </c>
      <c r="G292" s="12">
        <f t="shared" si="41"/>
        <v>56.20499999999999</v>
      </c>
      <c r="H292" s="13">
        <f t="shared" si="42"/>
        <v>0.0035609398777088287</v>
      </c>
    </row>
    <row r="293" spans="1:8" ht="12.75">
      <c r="A293" s="16"/>
      <c r="B293" s="18">
        <v>80114</v>
      </c>
      <c r="C293" s="37"/>
      <c r="D293" s="19" t="s">
        <v>95</v>
      </c>
      <c r="E293" s="58">
        <f>SUM(E294:E308)</f>
        <v>365196</v>
      </c>
      <c r="F293" s="58">
        <f>SUM(F294:F308)</f>
        <v>175809.59999999998</v>
      </c>
      <c r="G293" s="14">
        <f t="shared" si="41"/>
        <v>48.141162553806716</v>
      </c>
      <c r="H293" s="15">
        <f t="shared" si="42"/>
        <v>1.1138642745735041</v>
      </c>
    </row>
    <row r="294" spans="1:8" ht="12.75">
      <c r="A294" s="16"/>
      <c r="B294" s="16"/>
      <c r="C294" s="16">
        <v>3020</v>
      </c>
      <c r="D294" s="17" t="s">
        <v>103</v>
      </c>
      <c r="E294" s="56">
        <v>300</v>
      </c>
      <c r="F294" s="56">
        <v>0</v>
      </c>
      <c r="G294" s="12">
        <f t="shared" si="41"/>
        <v>0</v>
      </c>
      <c r="H294" s="13">
        <f t="shared" si="42"/>
        <v>0</v>
      </c>
    </row>
    <row r="295" spans="1:8" ht="12.75">
      <c r="A295" s="16"/>
      <c r="B295" s="16"/>
      <c r="C295" s="16">
        <v>4010</v>
      </c>
      <c r="D295" s="17" t="s">
        <v>15</v>
      </c>
      <c r="E295" s="56">
        <v>263789</v>
      </c>
      <c r="F295" s="56">
        <v>123726.31</v>
      </c>
      <c r="G295" s="12">
        <f t="shared" si="41"/>
        <v>46.903513793221094</v>
      </c>
      <c r="H295" s="13">
        <f t="shared" si="42"/>
        <v>0.7838839092621024</v>
      </c>
    </row>
    <row r="296" spans="1:8" ht="12.75">
      <c r="A296" s="16"/>
      <c r="B296" s="16"/>
      <c r="C296" s="16">
        <v>4040</v>
      </c>
      <c r="D296" s="17" t="s">
        <v>16</v>
      </c>
      <c r="E296" s="56">
        <v>18938</v>
      </c>
      <c r="F296" s="56">
        <v>13072.52</v>
      </c>
      <c r="G296" s="12">
        <f t="shared" si="41"/>
        <v>69.02798605977401</v>
      </c>
      <c r="H296" s="13">
        <f t="shared" si="42"/>
        <v>0.08282262747112573</v>
      </c>
    </row>
    <row r="297" spans="1:8" ht="12.75">
      <c r="A297" s="16"/>
      <c r="B297" s="16"/>
      <c r="C297" s="16">
        <v>4110</v>
      </c>
      <c r="D297" s="17" t="s">
        <v>17</v>
      </c>
      <c r="E297" s="56">
        <v>42692</v>
      </c>
      <c r="F297" s="56">
        <v>20590.92</v>
      </c>
      <c r="G297" s="12">
        <f t="shared" si="41"/>
        <v>48.23133139698304</v>
      </c>
      <c r="H297" s="13">
        <f t="shared" si="42"/>
        <v>0.13045641517073617</v>
      </c>
    </row>
    <row r="298" spans="1:8" ht="12.75">
      <c r="A298" s="16"/>
      <c r="B298" s="16"/>
      <c r="C298" s="16">
        <v>4120</v>
      </c>
      <c r="D298" s="17" t="s">
        <v>18</v>
      </c>
      <c r="E298" s="56">
        <v>6927</v>
      </c>
      <c r="F298" s="56">
        <v>1814.8</v>
      </c>
      <c r="G298" s="12">
        <f t="shared" si="41"/>
        <v>26.198931716471773</v>
      </c>
      <c r="H298" s="13">
        <f t="shared" si="42"/>
        <v>0.011497898212020252</v>
      </c>
    </row>
    <row r="299" spans="1:8" ht="12.75">
      <c r="A299" s="16"/>
      <c r="B299" s="16"/>
      <c r="C299" s="16" t="s">
        <v>101</v>
      </c>
      <c r="D299" s="17" t="s">
        <v>102</v>
      </c>
      <c r="E299" s="56">
        <v>2000</v>
      </c>
      <c r="F299" s="56">
        <v>1200</v>
      </c>
      <c r="G299" s="12">
        <f t="shared" si="41"/>
        <v>60</v>
      </c>
      <c r="H299" s="13">
        <f>SUM(F299/$F$13)*100</f>
        <v>0.00760275394226598</v>
      </c>
    </row>
    <row r="300" spans="1:8" ht="12.75">
      <c r="A300" s="16"/>
      <c r="B300" s="16"/>
      <c r="C300" s="16">
        <v>4210</v>
      </c>
      <c r="D300" s="17" t="s">
        <v>20</v>
      </c>
      <c r="E300" s="56">
        <v>8300</v>
      </c>
      <c r="F300" s="56">
        <v>3269.12</v>
      </c>
      <c r="G300" s="12">
        <f t="shared" si="41"/>
        <v>39.38698795180723</v>
      </c>
      <c r="H300" s="13">
        <f t="shared" si="42"/>
        <v>0.0207119291397838</v>
      </c>
    </row>
    <row r="301" spans="1:8" ht="12.75">
      <c r="A301" s="16"/>
      <c r="B301" s="16"/>
      <c r="C301" s="16">
        <v>4270</v>
      </c>
      <c r="D301" s="17" t="s">
        <v>24</v>
      </c>
      <c r="E301" s="56">
        <v>1000</v>
      </c>
      <c r="F301" s="56">
        <v>225.6</v>
      </c>
      <c r="G301" s="12">
        <f t="shared" si="41"/>
        <v>22.56</v>
      </c>
      <c r="H301" s="13">
        <f t="shared" si="42"/>
        <v>0.0014293177411460044</v>
      </c>
    </row>
    <row r="302" spans="1:8" ht="12.75">
      <c r="A302" s="16"/>
      <c r="B302" s="16"/>
      <c r="C302" s="16">
        <v>4280</v>
      </c>
      <c r="D302" s="17" t="s">
        <v>40</v>
      </c>
      <c r="E302" s="56">
        <v>350</v>
      </c>
      <c r="F302" s="56">
        <v>0</v>
      </c>
      <c r="G302" s="12">
        <f t="shared" si="41"/>
        <v>0</v>
      </c>
      <c r="H302" s="13">
        <f t="shared" si="42"/>
        <v>0</v>
      </c>
    </row>
    <row r="303" spans="1:8" ht="12.75">
      <c r="A303" s="16"/>
      <c r="B303" s="16"/>
      <c r="C303" s="16">
        <v>4300</v>
      </c>
      <c r="D303" s="17" t="s">
        <v>22</v>
      </c>
      <c r="E303" s="56">
        <v>6300</v>
      </c>
      <c r="F303" s="56">
        <v>2713.02</v>
      </c>
      <c r="G303" s="12">
        <f t="shared" si="41"/>
        <v>43.06380952380952</v>
      </c>
      <c r="H303" s="13">
        <f t="shared" si="42"/>
        <v>0.01718868625037204</v>
      </c>
    </row>
    <row r="304" spans="1:8" ht="25.5">
      <c r="A304" s="16"/>
      <c r="B304" s="16"/>
      <c r="C304" s="26" t="s">
        <v>124</v>
      </c>
      <c r="D304" s="73" t="s">
        <v>177</v>
      </c>
      <c r="E304" s="56">
        <v>900</v>
      </c>
      <c r="F304" s="56">
        <v>369.36</v>
      </c>
      <c r="G304" s="12">
        <f aca="true" t="shared" si="43" ref="G304:G310">SUM(F304/E304)*100</f>
        <v>41.040000000000006</v>
      </c>
      <c r="H304" s="13">
        <f aca="true" t="shared" si="44" ref="H304:H310">SUM(F304/$F$13)*100</f>
        <v>0.002340127663429469</v>
      </c>
    </row>
    <row r="305" spans="1:8" ht="25.5">
      <c r="A305" s="16"/>
      <c r="B305" s="16"/>
      <c r="C305" s="26" t="s">
        <v>122</v>
      </c>
      <c r="D305" s="73" t="s">
        <v>178</v>
      </c>
      <c r="E305" s="56">
        <v>1000</v>
      </c>
      <c r="F305" s="56">
        <v>439.39</v>
      </c>
      <c r="G305" s="12">
        <f t="shared" si="43"/>
        <v>43.939</v>
      </c>
      <c r="H305" s="13">
        <f t="shared" si="44"/>
        <v>0.002783811712243541</v>
      </c>
    </row>
    <row r="306" spans="1:8" ht="12.75">
      <c r="A306" s="16"/>
      <c r="B306" s="16"/>
      <c r="C306" s="16" t="s">
        <v>144</v>
      </c>
      <c r="D306" s="17" t="s">
        <v>33</v>
      </c>
      <c r="E306" s="56">
        <v>2500</v>
      </c>
      <c r="F306" s="56">
        <v>1352.66</v>
      </c>
      <c r="G306" s="12">
        <f t="shared" si="43"/>
        <v>54.1064</v>
      </c>
      <c r="H306" s="13">
        <f t="shared" si="44"/>
        <v>0.008569950956287918</v>
      </c>
    </row>
    <row r="307" spans="1:8" ht="12.75">
      <c r="A307" s="16"/>
      <c r="B307" s="16"/>
      <c r="C307" s="26">
        <v>4440</v>
      </c>
      <c r="D307" s="17" t="s">
        <v>57</v>
      </c>
      <c r="E307" s="56">
        <v>7700</v>
      </c>
      <c r="F307" s="56">
        <v>5775</v>
      </c>
      <c r="G307" s="12">
        <f t="shared" si="43"/>
        <v>75</v>
      </c>
      <c r="H307" s="13">
        <f t="shared" si="44"/>
        <v>0.03658825334715503</v>
      </c>
    </row>
    <row r="308" spans="1:8" ht="12.75">
      <c r="A308" s="16"/>
      <c r="B308" s="16"/>
      <c r="C308" s="16" t="s">
        <v>145</v>
      </c>
      <c r="D308" s="17" t="s">
        <v>203</v>
      </c>
      <c r="E308" s="56">
        <v>2500</v>
      </c>
      <c r="F308" s="56">
        <v>1260.9</v>
      </c>
      <c r="G308" s="12">
        <f t="shared" si="43"/>
        <v>50.436</v>
      </c>
      <c r="H308" s="13">
        <f t="shared" si="44"/>
        <v>0.00798859370483598</v>
      </c>
    </row>
    <row r="309" spans="1:8" ht="25.5">
      <c r="A309" s="16"/>
      <c r="B309" s="108" t="s">
        <v>194</v>
      </c>
      <c r="C309" s="18"/>
      <c r="D309" s="71" t="s">
        <v>195</v>
      </c>
      <c r="E309" s="58">
        <f>E310</f>
        <v>600</v>
      </c>
      <c r="F309" s="58">
        <f>F310</f>
        <v>0</v>
      </c>
      <c r="G309" s="14">
        <f t="shared" si="43"/>
        <v>0</v>
      </c>
      <c r="H309" s="15">
        <f t="shared" si="44"/>
        <v>0</v>
      </c>
    </row>
    <row r="310" spans="1:8" ht="12.75">
      <c r="A310" s="16"/>
      <c r="B310" s="26"/>
      <c r="C310" s="16" t="s">
        <v>19</v>
      </c>
      <c r="D310" s="17" t="s">
        <v>20</v>
      </c>
      <c r="E310" s="56">
        <v>600</v>
      </c>
      <c r="F310" s="56">
        <v>0</v>
      </c>
      <c r="G310" s="12">
        <f t="shared" si="43"/>
        <v>0</v>
      </c>
      <c r="H310" s="13">
        <f t="shared" si="44"/>
        <v>0</v>
      </c>
    </row>
    <row r="311" spans="1:8" ht="12.75">
      <c r="A311" s="16"/>
      <c r="B311" s="18" t="s">
        <v>89</v>
      </c>
      <c r="C311" s="18"/>
      <c r="D311" s="19" t="s">
        <v>90</v>
      </c>
      <c r="E311" s="58">
        <f>SUM(E312:E315)</f>
        <v>56954</v>
      </c>
      <c r="F311" s="58">
        <f>SUM(F312:F315)</f>
        <v>2650.5</v>
      </c>
      <c r="G311" s="14">
        <f aca="true" t="shared" si="45" ref="G311:G318">SUM(F311/E311)*100</f>
        <v>4.6537556624644445</v>
      </c>
      <c r="H311" s="15">
        <f aca="true" t="shared" si="46" ref="H311:H319">SUM(F311/$F$13)*100</f>
        <v>0.016792582769979983</v>
      </c>
    </row>
    <row r="312" spans="1:8" ht="12.75">
      <c r="A312" s="16"/>
      <c r="B312" s="16"/>
      <c r="C312" s="16" t="s">
        <v>19</v>
      </c>
      <c r="D312" s="17" t="s">
        <v>20</v>
      </c>
      <c r="E312" s="56">
        <v>3000</v>
      </c>
      <c r="F312" s="56">
        <v>42</v>
      </c>
      <c r="G312" s="12">
        <f t="shared" si="45"/>
        <v>1.4000000000000001</v>
      </c>
      <c r="H312" s="13">
        <f t="shared" si="46"/>
        <v>0.0002660963879793093</v>
      </c>
    </row>
    <row r="313" spans="1:8" ht="12.75">
      <c r="A313" s="16"/>
      <c r="B313" s="16"/>
      <c r="C313" s="16">
        <v>4300</v>
      </c>
      <c r="D313" s="17" t="s">
        <v>22</v>
      </c>
      <c r="E313" s="56">
        <v>31135</v>
      </c>
      <c r="F313" s="56">
        <v>1306.5</v>
      </c>
      <c r="G313" s="12">
        <f t="shared" si="45"/>
        <v>4.196242171189979</v>
      </c>
      <c r="H313" s="13">
        <f t="shared" si="46"/>
        <v>0.008277498354642086</v>
      </c>
    </row>
    <row r="314" spans="1:8" ht="12.75">
      <c r="A314" s="16"/>
      <c r="B314" s="16"/>
      <c r="C314" s="16">
        <v>4410</v>
      </c>
      <c r="D314" s="17" t="s">
        <v>33</v>
      </c>
      <c r="E314" s="56">
        <v>6099</v>
      </c>
      <c r="F314" s="56">
        <v>822</v>
      </c>
      <c r="G314" s="12">
        <f t="shared" si="45"/>
        <v>13.477619281849485</v>
      </c>
      <c r="H314" s="13">
        <f t="shared" si="46"/>
        <v>0.0052078864504521965</v>
      </c>
    </row>
    <row r="315" spans="1:8" ht="12.75">
      <c r="A315" s="16"/>
      <c r="B315" s="16"/>
      <c r="C315" s="89" t="s">
        <v>145</v>
      </c>
      <c r="D315" s="17" t="s">
        <v>203</v>
      </c>
      <c r="E315" s="56">
        <v>16720</v>
      </c>
      <c r="F315" s="56">
        <v>480</v>
      </c>
      <c r="G315" s="12">
        <f t="shared" si="45"/>
        <v>2.8708133971291865</v>
      </c>
      <c r="H315" s="13">
        <f t="shared" si="46"/>
        <v>0.003041101576906392</v>
      </c>
    </row>
    <row r="316" spans="1:8" ht="12.75">
      <c r="A316" s="16"/>
      <c r="B316" s="18">
        <v>80195</v>
      </c>
      <c r="C316" s="37"/>
      <c r="D316" s="19" t="s">
        <v>27</v>
      </c>
      <c r="E316" s="58">
        <f>SUM(E317:E318)</f>
        <v>45613</v>
      </c>
      <c r="F316" s="58">
        <f>SUM(F317:F318)</f>
        <v>33831</v>
      </c>
      <c r="G316" s="14">
        <f t="shared" si="45"/>
        <v>74.16964461885865</v>
      </c>
      <c r="H316" s="15">
        <f t="shared" si="46"/>
        <v>0.21434064051733367</v>
      </c>
    </row>
    <row r="317" spans="1:8" ht="12.75">
      <c r="A317" s="16"/>
      <c r="B317" s="16"/>
      <c r="C317" s="16" t="s">
        <v>101</v>
      </c>
      <c r="D317" s="17" t="s">
        <v>102</v>
      </c>
      <c r="E317" s="56">
        <v>500</v>
      </c>
      <c r="F317" s="56">
        <v>0</v>
      </c>
      <c r="G317" s="12">
        <f t="shared" si="45"/>
        <v>0</v>
      </c>
      <c r="H317" s="13">
        <f t="shared" si="46"/>
        <v>0</v>
      </c>
    </row>
    <row r="318" spans="1:8" ht="12.75">
      <c r="A318" s="16"/>
      <c r="B318" s="16"/>
      <c r="C318" s="16">
        <v>4440</v>
      </c>
      <c r="D318" s="17" t="s">
        <v>57</v>
      </c>
      <c r="E318" s="56">
        <v>45113</v>
      </c>
      <c r="F318" s="56">
        <v>33831</v>
      </c>
      <c r="G318" s="12">
        <f t="shared" si="45"/>
        <v>74.99168754017688</v>
      </c>
      <c r="H318" s="13">
        <f t="shared" si="46"/>
        <v>0.21434064051733367</v>
      </c>
    </row>
    <row r="319" spans="1:8" ht="12.75">
      <c r="A319" s="44">
        <v>851</v>
      </c>
      <c r="B319" s="31"/>
      <c r="C319" s="22"/>
      <c r="D319" s="23" t="s">
        <v>56</v>
      </c>
      <c r="E319" s="57">
        <f>E320+E328</f>
        <v>100000</v>
      </c>
      <c r="F319" s="57">
        <f>F320+F328</f>
        <v>32585.79</v>
      </c>
      <c r="G319" s="11">
        <f aca="true" t="shared" si="47" ref="G319:G328">SUM(F319/E319)*100</f>
        <v>32.58579</v>
      </c>
      <c r="H319" s="50">
        <f t="shared" si="46"/>
        <v>0.20645145282029279</v>
      </c>
    </row>
    <row r="320" spans="1:8" ht="12.75">
      <c r="A320" s="16"/>
      <c r="B320" s="18" t="s">
        <v>91</v>
      </c>
      <c r="C320" s="18"/>
      <c r="D320" s="19" t="s">
        <v>92</v>
      </c>
      <c r="E320" s="58">
        <f>SUM(E321:E327)</f>
        <v>8500</v>
      </c>
      <c r="F320" s="58">
        <f>SUM(F321:F327)</f>
        <v>0</v>
      </c>
      <c r="G320" s="14">
        <f t="shared" si="47"/>
        <v>0</v>
      </c>
      <c r="H320" s="15">
        <f aca="true" t="shared" si="48" ref="H320:H339">SUM(F320/$F$13)*100</f>
        <v>0</v>
      </c>
    </row>
    <row r="321" spans="1:8" ht="25.5">
      <c r="A321" s="16"/>
      <c r="B321" s="16"/>
      <c r="C321" s="26" t="s">
        <v>104</v>
      </c>
      <c r="D321" s="73" t="s">
        <v>105</v>
      </c>
      <c r="E321" s="56">
        <v>900</v>
      </c>
      <c r="F321" s="56">
        <v>0</v>
      </c>
      <c r="G321" s="12">
        <f t="shared" si="47"/>
        <v>0</v>
      </c>
      <c r="H321" s="13">
        <f t="shared" si="48"/>
        <v>0</v>
      </c>
    </row>
    <row r="322" spans="1:8" ht="12.75">
      <c r="A322" s="16"/>
      <c r="B322" s="16"/>
      <c r="C322" s="16">
        <v>4210</v>
      </c>
      <c r="D322" s="17" t="s">
        <v>20</v>
      </c>
      <c r="E322" s="56">
        <v>1800</v>
      </c>
      <c r="F322" s="56">
        <v>0</v>
      </c>
      <c r="G322" s="12">
        <f>SUM(F322/E322)*100</f>
        <v>0</v>
      </c>
      <c r="H322" s="13">
        <f>SUM(F322/$F$13)*100</f>
        <v>0</v>
      </c>
    </row>
    <row r="323" spans="1:8" ht="12.75">
      <c r="A323" s="16"/>
      <c r="B323" s="16"/>
      <c r="C323" s="16" t="s">
        <v>132</v>
      </c>
      <c r="D323" s="17" t="s">
        <v>22</v>
      </c>
      <c r="E323" s="56">
        <v>3340</v>
      </c>
      <c r="F323" s="56">
        <v>0</v>
      </c>
      <c r="G323" s="12">
        <f t="shared" si="47"/>
        <v>0</v>
      </c>
      <c r="H323" s="13">
        <f t="shared" si="48"/>
        <v>0</v>
      </c>
    </row>
    <row r="324" spans="1:8" ht="12.75">
      <c r="A324" s="16"/>
      <c r="B324" s="16"/>
      <c r="C324" s="89" t="s">
        <v>125</v>
      </c>
      <c r="D324" s="92" t="s">
        <v>126</v>
      </c>
      <c r="E324" s="56">
        <v>400</v>
      </c>
      <c r="F324" s="56">
        <v>0</v>
      </c>
      <c r="G324" s="12">
        <f t="shared" si="47"/>
        <v>0</v>
      </c>
      <c r="H324" s="13">
        <f t="shared" si="48"/>
        <v>0</v>
      </c>
    </row>
    <row r="325" spans="1:8" ht="12.75">
      <c r="A325" s="16"/>
      <c r="B325" s="16"/>
      <c r="C325" s="89" t="s">
        <v>144</v>
      </c>
      <c r="D325" s="92" t="s">
        <v>33</v>
      </c>
      <c r="E325" s="56">
        <v>560</v>
      </c>
      <c r="F325" s="56">
        <v>0</v>
      </c>
      <c r="G325" s="12">
        <f t="shared" si="47"/>
        <v>0</v>
      </c>
      <c r="H325" s="13">
        <f t="shared" si="48"/>
        <v>0</v>
      </c>
    </row>
    <row r="326" spans="1:8" ht="12.75">
      <c r="A326" s="16"/>
      <c r="B326" s="16"/>
      <c r="C326" s="89" t="s">
        <v>179</v>
      </c>
      <c r="D326" s="92" t="s">
        <v>151</v>
      </c>
      <c r="E326" s="56">
        <v>500</v>
      </c>
      <c r="F326" s="56">
        <v>0</v>
      </c>
      <c r="G326" s="12">
        <f t="shared" si="47"/>
        <v>0</v>
      </c>
      <c r="H326" s="13">
        <f t="shared" si="48"/>
        <v>0</v>
      </c>
    </row>
    <row r="327" spans="1:8" ht="12.75">
      <c r="A327" s="16"/>
      <c r="B327" s="16"/>
      <c r="C327" s="89" t="s">
        <v>145</v>
      </c>
      <c r="D327" s="17" t="s">
        <v>203</v>
      </c>
      <c r="E327" s="56">
        <v>1000</v>
      </c>
      <c r="F327" s="56">
        <v>0</v>
      </c>
      <c r="G327" s="12">
        <f t="shared" si="47"/>
        <v>0</v>
      </c>
      <c r="H327" s="13">
        <f t="shared" si="48"/>
        <v>0</v>
      </c>
    </row>
    <row r="328" spans="1:8" ht="12.75">
      <c r="A328" s="16"/>
      <c r="B328" s="18">
        <v>85154</v>
      </c>
      <c r="C328" s="37"/>
      <c r="D328" s="19" t="s">
        <v>58</v>
      </c>
      <c r="E328" s="58">
        <f>E329+E330+E331+E332+E333+E334+E335+E336+E337+E338+E339</f>
        <v>91500</v>
      </c>
      <c r="F328" s="58">
        <f>SUM(F329:F338)</f>
        <v>32585.79</v>
      </c>
      <c r="G328" s="14">
        <f t="shared" si="47"/>
        <v>35.61288524590164</v>
      </c>
      <c r="H328" s="15">
        <f t="shared" si="48"/>
        <v>0.20645145282029279</v>
      </c>
    </row>
    <row r="329" spans="1:8" ht="25.5">
      <c r="A329" s="16"/>
      <c r="B329" s="16"/>
      <c r="C329" s="26" t="s">
        <v>104</v>
      </c>
      <c r="D329" s="27" t="s">
        <v>105</v>
      </c>
      <c r="E329" s="56">
        <v>2000</v>
      </c>
      <c r="F329" s="56">
        <v>0</v>
      </c>
      <c r="G329" s="12">
        <f aca="true" t="shared" si="49" ref="G329:G339">SUM(F329/E329)*100</f>
        <v>0</v>
      </c>
      <c r="H329" s="13">
        <f t="shared" si="48"/>
        <v>0</v>
      </c>
    </row>
    <row r="330" spans="1:8" ht="12.75">
      <c r="A330" s="16"/>
      <c r="B330" s="16"/>
      <c r="C330" s="16">
        <v>4110</v>
      </c>
      <c r="D330" s="17" t="s">
        <v>17</v>
      </c>
      <c r="E330" s="56">
        <v>550</v>
      </c>
      <c r="F330" s="56">
        <v>0</v>
      </c>
      <c r="G330" s="12">
        <f t="shared" si="49"/>
        <v>0</v>
      </c>
      <c r="H330" s="13">
        <f t="shared" si="48"/>
        <v>0</v>
      </c>
    </row>
    <row r="331" spans="1:8" ht="12.75">
      <c r="A331" s="16"/>
      <c r="B331" s="16"/>
      <c r="C331" s="16" t="s">
        <v>101</v>
      </c>
      <c r="D331" s="17" t="s">
        <v>102</v>
      </c>
      <c r="E331" s="56">
        <v>35000</v>
      </c>
      <c r="F331" s="56">
        <v>18745.28</v>
      </c>
      <c r="G331" s="12">
        <f t="shared" si="49"/>
        <v>53.55794285714285</v>
      </c>
      <c r="H331" s="13">
        <f>SUM(F331/$F$13)*100</f>
        <v>0.11876312618239969</v>
      </c>
    </row>
    <row r="332" spans="1:8" ht="12.75">
      <c r="A332" s="16"/>
      <c r="B332" s="16"/>
      <c r="C332" s="16">
        <v>4210</v>
      </c>
      <c r="D332" s="17" t="s">
        <v>20</v>
      </c>
      <c r="E332" s="56">
        <v>6000</v>
      </c>
      <c r="F332" s="56">
        <v>0</v>
      </c>
      <c r="G332" s="12">
        <f t="shared" si="49"/>
        <v>0</v>
      </c>
      <c r="H332" s="13">
        <f t="shared" si="48"/>
        <v>0</v>
      </c>
    </row>
    <row r="333" spans="1:8" ht="12.75">
      <c r="A333" s="16"/>
      <c r="B333" s="16"/>
      <c r="C333" s="29">
        <v>4220</v>
      </c>
      <c r="D333" s="17" t="s">
        <v>42</v>
      </c>
      <c r="E333" s="56">
        <v>11000</v>
      </c>
      <c r="F333" s="56">
        <v>5416.41</v>
      </c>
      <c r="G333" s="12">
        <f t="shared" si="49"/>
        <v>49.2400909090909</v>
      </c>
      <c r="H333" s="13">
        <f t="shared" si="48"/>
        <v>0.0343163604003574</v>
      </c>
    </row>
    <row r="334" spans="1:8" ht="12.75">
      <c r="A334" s="16"/>
      <c r="B334" s="16"/>
      <c r="C334" s="16">
        <v>4300</v>
      </c>
      <c r="D334" s="17" t="s">
        <v>22</v>
      </c>
      <c r="E334" s="56">
        <v>28350</v>
      </c>
      <c r="F334" s="56">
        <v>5704.1</v>
      </c>
      <c r="G334" s="12">
        <f t="shared" si="49"/>
        <v>20.120282186948852</v>
      </c>
      <c r="H334" s="13">
        <f t="shared" si="48"/>
        <v>0.03613905730173282</v>
      </c>
    </row>
    <row r="335" spans="1:8" ht="12.75">
      <c r="A335" s="16"/>
      <c r="B335" s="16"/>
      <c r="C335" s="16" t="s">
        <v>125</v>
      </c>
      <c r="D335" s="17" t="s">
        <v>126</v>
      </c>
      <c r="E335" s="56">
        <v>4000</v>
      </c>
      <c r="F335" s="56">
        <v>2400</v>
      </c>
      <c r="G335" s="12">
        <f t="shared" si="49"/>
        <v>60</v>
      </c>
      <c r="H335" s="13">
        <f>SUM(F335/$F$13)*100</f>
        <v>0.01520550788453196</v>
      </c>
    </row>
    <row r="336" spans="1:8" ht="12.75">
      <c r="A336" s="16"/>
      <c r="B336" s="16"/>
      <c r="C336" s="16">
        <v>4410</v>
      </c>
      <c r="D336" s="17" t="s">
        <v>33</v>
      </c>
      <c r="E336" s="56">
        <v>560</v>
      </c>
      <c r="F336" s="56">
        <v>0</v>
      </c>
      <c r="G336" s="12">
        <f t="shared" si="49"/>
        <v>0</v>
      </c>
      <c r="H336" s="13">
        <f t="shared" si="48"/>
        <v>0</v>
      </c>
    </row>
    <row r="337" spans="1:8" ht="12.75">
      <c r="A337" s="16"/>
      <c r="B337" s="16"/>
      <c r="C337" s="16" t="s">
        <v>80</v>
      </c>
      <c r="D337" s="17" t="s">
        <v>30</v>
      </c>
      <c r="E337" s="56">
        <v>150</v>
      </c>
      <c r="F337" s="56">
        <v>0</v>
      </c>
      <c r="G337" s="12">
        <f t="shared" si="49"/>
        <v>0</v>
      </c>
      <c r="H337" s="13">
        <f t="shared" si="48"/>
        <v>0</v>
      </c>
    </row>
    <row r="338" spans="1:8" ht="12.75">
      <c r="A338" s="16"/>
      <c r="B338" s="16"/>
      <c r="C338" s="29">
        <v>4610</v>
      </c>
      <c r="D338" s="17" t="s">
        <v>151</v>
      </c>
      <c r="E338" s="56">
        <v>1890</v>
      </c>
      <c r="F338" s="56">
        <v>320</v>
      </c>
      <c r="G338" s="12">
        <f t="shared" si="49"/>
        <v>16.93121693121693</v>
      </c>
      <c r="H338" s="13">
        <f t="shared" si="48"/>
        <v>0.002027401051270928</v>
      </c>
    </row>
    <row r="339" spans="1:8" ht="12.75">
      <c r="A339" s="16"/>
      <c r="B339" s="16"/>
      <c r="C339" s="29">
        <v>4700</v>
      </c>
      <c r="D339" s="17" t="s">
        <v>203</v>
      </c>
      <c r="E339" s="56">
        <v>2000</v>
      </c>
      <c r="F339" s="56">
        <v>0</v>
      </c>
      <c r="G339" s="12">
        <f t="shared" si="49"/>
        <v>0</v>
      </c>
      <c r="H339" s="13">
        <f t="shared" si="48"/>
        <v>0</v>
      </c>
    </row>
    <row r="340" spans="1:8" ht="12.75">
      <c r="A340" s="46">
        <v>852</v>
      </c>
      <c r="B340" s="33"/>
      <c r="C340" s="35"/>
      <c r="D340" s="23" t="s">
        <v>96</v>
      </c>
      <c r="E340" s="57">
        <f>E341+E343+E366+E382+E385+E388+E390+E392+E409+E424+E359</f>
        <v>6315268</v>
      </c>
      <c r="F340" s="57">
        <f>F341+F343+F366+F382+F385+F388+F390+F392+F409+F424+F359</f>
        <v>3195596.6300000004</v>
      </c>
      <c r="G340" s="11">
        <f>SUM(F340/E340)*100</f>
        <v>50.60112460785513</v>
      </c>
      <c r="H340" s="50">
        <f>SUM(F340/$F$13)*100</f>
        <v>20.246112397186987</v>
      </c>
    </row>
    <row r="341" spans="1:8" ht="12.75">
      <c r="A341" s="17"/>
      <c r="B341" s="19">
        <v>85202</v>
      </c>
      <c r="C341" s="38"/>
      <c r="D341" s="19" t="s">
        <v>61</v>
      </c>
      <c r="E341" s="58">
        <f>E342</f>
        <v>46800</v>
      </c>
      <c r="F341" s="58">
        <f>F342</f>
        <v>10449.74</v>
      </c>
      <c r="G341" s="14">
        <f>SUM(F341/E341)*100</f>
        <v>22.328504273504272</v>
      </c>
      <c r="H341" s="15">
        <f>SUM(F341/$F$13)*100</f>
        <v>0.0662056683172121</v>
      </c>
    </row>
    <row r="342" spans="1:8" ht="25.5">
      <c r="A342" s="17"/>
      <c r="B342" s="17"/>
      <c r="C342" s="82">
        <v>4330</v>
      </c>
      <c r="D342" s="73" t="s">
        <v>152</v>
      </c>
      <c r="E342" s="56">
        <v>46800</v>
      </c>
      <c r="F342" s="56">
        <v>10449.74</v>
      </c>
      <c r="G342" s="12">
        <f>SUM(F342/E342)*100</f>
        <v>22.328504273504272</v>
      </c>
      <c r="H342" s="13">
        <f>SUM(F342/$F$13)*100</f>
        <v>0.0662056683172121</v>
      </c>
    </row>
    <row r="343" spans="1:8" ht="12.75">
      <c r="A343" s="17"/>
      <c r="B343" s="19">
        <v>85203</v>
      </c>
      <c r="C343" s="38"/>
      <c r="D343" s="19" t="s">
        <v>62</v>
      </c>
      <c r="E343" s="58">
        <f>SUM(E344:E358)</f>
        <v>301300</v>
      </c>
      <c r="F343" s="58">
        <f>SUM(F344:F358)</f>
        <v>152355.51000000007</v>
      </c>
      <c r="G343" s="14">
        <f aca="true" t="shared" si="50" ref="G343:G358">SUM(F343/E343)*100</f>
        <v>50.566050448058434</v>
      </c>
      <c r="H343" s="15">
        <f aca="true" t="shared" si="51" ref="H343:H350">SUM(F343/$F$13)*100</f>
        <v>0.9652678785653704</v>
      </c>
    </row>
    <row r="344" spans="1:8" ht="12.75">
      <c r="A344" s="17"/>
      <c r="B344" s="17"/>
      <c r="C344" s="29">
        <v>4010</v>
      </c>
      <c r="D344" s="17" t="s">
        <v>15</v>
      </c>
      <c r="E344" s="56">
        <v>165000</v>
      </c>
      <c r="F344" s="56">
        <v>73007.31</v>
      </c>
      <c r="G344" s="12">
        <f t="shared" si="50"/>
        <v>44.246854545454546</v>
      </c>
      <c r="H344" s="13">
        <f t="shared" si="51"/>
        <v>0.4625471782639454</v>
      </c>
    </row>
    <row r="345" spans="1:8" ht="12.75">
      <c r="A345" s="17"/>
      <c r="B345" s="17"/>
      <c r="C345" s="29">
        <v>4040</v>
      </c>
      <c r="D345" s="17" t="s">
        <v>16</v>
      </c>
      <c r="E345" s="56">
        <v>12962</v>
      </c>
      <c r="F345" s="56">
        <v>12961.6</v>
      </c>
      <c r="G345" s="12">
        <f t="shared" si="50"/>
        <v>99.99691405647278</v>
      </c>
      <c r="H345" s="13">
        <f t="shared" si="51"/>
        <v>0.08211987958172895</v>
      </c>
    </row>
    <row r="346" spans="1:8" ht="12.75">
      <c r="A346" s="17"/>
      <c r="B346" s="17"/>
      <c r="C346" s="29">
        <v>4110</v>
      </c>
      <c r="D346" s="17" t="s">
        <v>17</v>
      </c>
      <c r="E346" s="56">
        <v>28455</v>
      </c>
      <c r="F346" s="56">
        <v>13589.42</v>
      </c>
      <c r="G346" s="12">
        <f t="shared" si="50"/>
        <v>47.75758214725004</v>
      </c>
      <c r="H346" s="13">
        <f t="shared" si="51"/>
        <v>0.08609751373175681</v>
      </c>
    </row>
    <row r="347" spans="1:8" ht="12.75">
      <c r="A347" s="17"/>
      <c r="B347" s="17"/>
      <c r="C347" s="29">
        <v>4120</v>
      </c>
      <c r="D347" s="17" t="s">
        <v>18</v>
      </c>
      <c r="E347" s="56">
        <v>4377</v>
      </c>
      <c r="F347" s="56">
        <v>2022.71</v>
      </c>
      <c r="G347" s="12">
        <f t="shared" si="50"/>
        <v>46.21224583047749</v>
      </c>
      <c r="H347" s="13">
        <f t="shared" si="51"/>
        <v>0.012815138688800687</v>
      </c>
    </row>
    <row r="348" spans="1:8" ht="12.75">
      <c r="A348" s="17"/>
      <c r="B348" s="17"/>
      <c r="C348" s="16" t="s">
        <v>101</v>
      </c>
      <c r="D348" s="17" t="s">
        <v>102</v>
      </c>
      <c r="E348" s="56">
        <v>20800</v>
      </c>
      <c r="F348" s="56">
        <v>9600</v>
      </c>
      <c r="G348" s="12">
        <f t="shared" si="50"/>
        <v>46.15384615384615</v>
      </c>
      <c r="H348" s="13">
        <f t="shared" si="51"/>
        <v>0.06082203153812784</v>
      </c>
    </row>
    <row r="349" spans="1:8" ht="12.75">
      <c r="A349" s="17"/>
      <c r="B349" s="17"/>
      <c r="C349" s="29">
        <v>4210</v>
      </c>
      <c r="D349" s="17" t="s">
        <v>20</v>
      </c>
      <c r="E349" s="56">
        <v>29831</v>
      </c>
      <c r="F349" s="56">
        <v>21276.45</v>
      </c>
      <c r="G349" s="12">
        <f t="shared" si="50"/>
        <v>71.32328785491603</v>
      </c>
      <c r="H349" s="13">
        <f t="shared" si="51"/>
        <v>0.13479967842910417</v>
      </c>
    </row>
    <row r="350" spans="1:8" ht="12.75">
      <c r="A350" s="17"/>
      <c r="B350" s="17"/>
      <c r="C350" s="29">
        <v>4220</v>
      </c>
      <c r="D350" s="17" t="s">
        <v>42</v>
      </c>
      <c r="E350" s="56">
        <v>9000</v>
      </c>
      <c r="F350" s="56">
        <v>3838.38</v>
      </c>
      <c r="G350" s="12">
        <f t="shared" si="50"/>
        <v>42.64866666666667</v>
      </c>
      <c r="H350" s="13">
        <f t="shared" si="51"/>
        <v>0.024318548897429078</v>
      </c>
    </row>
    <row r="351" spans="1:8" ht="12.75">
      <c r="A351" s="17"/>
      <c r="B351" s="17"/>
      <c r="C351" s="29">
        <v>4260</v>
      </c>
      <c r="D351" s="17" t="s">
        <v>21</v>
      </c>
      <c r="E351" s="56">
        <v>5000</v>
      </c>
      <c r="F351" s="56">
        <v>1192.41</v>
      </c>
      <c r="G351" s="12">
        <f t="shared" si="50"/>
        <v>23.848200000000002</v>
      </c>
      <c r="H351" s="13">
        <f aca="true" t="shared" si="52" ref="H351:H358">SUM(F351/$F$13)*100</f>
        <v>0.007554666523581149</v>
      </c>
    </row>
    <row r="352" spans="1:8" ht="12.75">
      <c r="A352" s="17"/>
      <c r="B352" s="17"/>
      <c r="C352" s="29">
        <v>4270</v>
      </c>
      <c r="D352" s="17" t="s">
        <v>24</v>
      </c>
      <c r="E352" s="56">
        <v>1000</v>
      </c>
      <c r="F352" s="56">
        <v>354.2</v>
      </c>
      <c r="G352" s="12">
        <f t="shared" si="50"/>
        <v>35.42</v>
      </c>
      <c r="H352" s="13">
        <f>SUM(F352/$F$13)*100</f>
        <v>0.0022440795386255083</v>
      </c>
    </row>
    <row r="353" spans="1:8" ht="12.75">
      <c r="A353" s="17"/>
      <c r="B353" s="17"/>
      <c r="C353" s="29">
        <v>4300</v>
      </c>
      <c r="D353" s="17" t="s">
        <v>22</v>
      </c>
      <c r="E353" s="56">
        <v>16200</v>
      </c>
      <c r="F353" s="56">
        <v>8410.73</v>
      </c>
      <c r="G353" s="12">
        <f t="shared" si="50"/>
        <v>51.91808641975308</v>
      </c>
      <c r="H353" s="13">
        <f t="shared" si="52"/>
        <v>0.05328725888736229</v>
      </c>
    </row>
    <row r="354" spans="1:8" ht="25.5">
      <c r="A354" s="17"/>
      <c r="B354" s="17"/>
      <c r="C354" s="26" t="s">
        <v>124</v>
      </c>
      <c r="D354" s="73" t="s">
        <v>177</v>
      </c>
      <c r="E354" s="56">
        <v>480</v>
      </c>
      <c r="F354" s="56">
        <v>258.25</v>
      </c>
      <c r="G354" s="12">
        <f t="shared" si="50"/>
        <v>53.80208333333333</v>
      </c>
      <c r="H354" s="13">
        <f>SUM(F354/$F$13)*100</f>
        <v>0.001636176004658491</v>
      </c>
    </row>
    <row r="355" spans="1:8" ht="25.5">
      <c r="A355" s="17"/>
      <c r="B355" s="17"/>
      <c r="C355" s="26" t="s">
        <v>122</v>
      </c>
      <c r="D355" s="73" t="s">
        <v>178</v>
      </c>
      <c r="E355" s="56">
        <v>900</v>
      </c>
      <c r="F355" s="56">
        <v>509.13</v>
      </c>
      <c r="G355" s="12">
        <f t="shared" si="50"/>
        <v>56.57</v>
      </c>
      <c r="H355" s="13">
        <f>SUM(F355/$F$13)*100</f>
        <v>0.0032256584288548992</v>
      </c>
    </row>
    <row r="356" spans="1:8" ht="12.75">
      <c r="A356" s="17"/>
      <c r="B356" s="17"/>
      <c r="C356" s="29">
        <v>4410</v>
      </c>
      <c r="D356" s="17" t="s">
        <v>33</v>
      </c>
      <c r="E356" s="56">
        <v>500</v>
      </c>
      <c r="F356" s="56">
        <v>304.92</v>
      </c>
      <c r="G356" s="12">
        <f t="shared" si="50"/>
        <v>60.984</v>
      </c>
      <c r="H356" s="13">
        <f t="shared" si="52"/>
        <v>0.0019318597767297857</v>
      </c>
    </row>
    <row r="357" spans="1:8" ht="12.75">
      <c r="A357" s="17"/>
      <c r="B357" s="17"/>
      <c r="C357" s="29">
        <v>4440</v>
      </c>
      <c r="D357" s="17" t="s">
        <v>57</v>
      </c>
      <c r="E357" s="56">
        <v>5940</v>
      </c>
      <c r="F357" s="56">
        <v>4400</v>
      </c>
      <c r="G357" s="12">
        <f t="shared" si="50"/>
        <v>74.07407407407408</v>
      </c>
      <c r="H357" s="13">
        <f t="shared" si="52"/>
        <v>0.027876764454975264</v>
      </c>
    </row>
    <row r="358" spans="1:8" ht="12.75">
      <c r="A358" s="17"/>
      <c r="B358" s="17"/>
      <c r="C358" s="29">
        <v>4700</v>
      </c>
      <c r="D358" s="17" t="s">
        <v>203</v>
      </c>
      <c r="E358" s="56">
        <v>855</v>
      </c>
      <c r="F358" s="56">
        <v>630</v>
      </c>
      <c r="G358" s="12">
        <f t="shared" si="50"/>
        <v>73.68421052631578</v>
      </c>
      <c r="H358" s="13">
        <f t="shared" si="52"/>
        <v>0.00399144581968964</v>
      </c>
    </row>
    <row r="359" spans="1:8" ht="12.75">
      <c r="A359" s="17"/>
      <c r="B359" s="19">
        <v>85205</v>
      </c>
      <c r="C359" s="38"/>
      <c r="D359" s="90" t="s">
        <v>209</v>
      </c>
      <c r="E359" s="58">
        <f>SUM(E360:E364)</f>
        <v>23194</v>
      </c>
      <c r="F359" s="58">
        <f>SUM(F360:F364)</f>
        <v>0</v>
      </c>
      <c r="G359" s="14">
        <f aca="true" t="shared" si="53" ref="G359:G364">SUM(F359/E359)*100</f>
        <v>0</v>
      </c>
      <c r="H359" s="15">
        <f aca="true" t="shared" si="54" ref="H359:H364">SUM(F359/$F$13)*100</f>
        <v>0</v>
      </c>
    </row>
    <row r="360" spans="1:8" ht="12.75">
      <c r="A360" s="17"/>
      <c r="B360" s="17"/>
      <c r="C360" s="29">
        <v>4010</v>
      </c>
      <c r="D360" s="17" t="s">
        <v>15</v>
      </c>
      <c r="E360" s="56">
        <v>18000</v>
      </c>
      <c r="F360" s="56">
        <v>0</v>
      </c>
      <c r="G360" s="12">
        <f t="shared" si="53"/>
        <v>0</v>
      </c>
      <c r="H360" s="13">
        <f t="shared" si="54"/>
        <v>0</v>
      </c>
    </row>
    <row r="361" spans="1:8" ht="12.75">
      <c r="A361" s="17"/>
      <c r="B361" s="17"/>
      <c r="C361" s="29">
        <v>4110</v>
      </c>
      <c r="D361" s="17" t="s">
        <v>17</v>
      </c>
      <c r="E361" s="56">
        <v>2753</v>
      </c>
      <c r="F361" s="56">
        <v>0</v>
      </c>
      <c r="G361" s="12">
        <f t="shared" si="53"/>
        <v>0</v>
      </c>
      <c r="H361" s="13">
        <f t="shared" si="54"/>
        <v>0</v>
      </c>
    </row>
    <row r="362" spans="1:8" ht="12.75">
      <c r="A362" s="17"/>
      <c r="B362" s="17"/>
      <c r="C362" s="29">
        <v>4120</v>
      </c>
      <c r="D362" s="17" t="s">
        <v>18</v>
      </c>
      <c r="E362" s="56">
        <v>441</v>
      </c>
      <c r="F362" s="56">
        <v>0</v>
      </c>
      <c r="G362" s="12">
        <f t="shared" si="53"/>
        <v>0</v>
      </c>
      <c r="H362" s="13">
        <f t="shared" si="54"/>
        <v>0</v>
      </c>
    </row>
    <row r="363" spans="1:8" ht="12.75">
      <c r="A363" s="17"/>
      <c r="B363" s="17"/>
      <c r="C363" s="124">
        <v>4210</v>
      </c>
      <c r="D363" s="125" t="s">
        <v>20</v>
      </c>
      <c r="E363" s="56">
        <v>1500</v>
      </c>
      <c r="F363" s="56">
        <v>0</v>
      </c>
      <c r="G363" s="12">
        <f t="shared" si="53"/>
        <v>0</v>
      </c>
      <c r="H363" s="13">
        <f t="shared" si="54"/>
        <v>0</v>
      </c>
    </row>
    <row r="364" spans="1:8" ht="12.75">
      <c r="A364" s="17"/>
      <c r="B364" s="17"/>
      <c r="C364" s="89" t="s">
        <v>132</v>
      </c>
      <c r="D364" s="92" t="s">
        <v>22</v>
      </c>
      <c r="E364" s="56">
        <v>500</v>
      </c>
      <c r="F364" s="56">
        <v>0</v>
      </c>
      <c r="G364" s="12">
        <f t="shared" si="53"/>
        <v>0</v>
      </c>
      <c r="H364" s="13">
        <f t="shared" si="54"/>
        <v>0</v>
      </c>
    </row>
    <row r="365" spans="1:8" ht="25.5">
      <c r="A365" s="17"/>
      <c r="B365" s="27">
        <v>85212</v>
      </c>
      <c r="C365" s="29"/>
      <c r="D365" s="73" t="s">
        <v>196</v>
      </c>
      <c r="E365" s="56"/>
      <c r="F365" s="56"/>
      <c r="G365" s="12"/>
      <c r="H365" s="13"/>
    </row>
    <row r="366" spans="1:8" ht="12.75">
      <c r="A366" s="17"/>
      <c r="B366" s="19"/>
      <c r="C366" s="38"/>
      <c r="D366" s="19" t="s">
        <v>97</v>
      </c>
      <c r="E366" s="58">
        <f>SUM(E367:E381)</f>
        <v>4669000</v>
      </c>
      <c r="F366" s="58">
        <f>SUM(F367:F381)</f>
        <v>2392520.27</v>
      </c>
      <c r="G366" s="14">
        <f aca="true" t="shared" si="55" ref="G366:G381">SUM(F366/E366)*100</f>
        <v>51.242670164917534</v>
      </c>
      <c r="H366" s="15">
        <f>SUM(F366/$F$13)*100</f>
        <v>15.15811909557814</v>
      </c>
    </row>
    <row r="367" spans="1:8" ht="12.75">
      <c r="A367" s="17"/>
      <c r="B367" s="17"/>
      <c r="C367" s="29">
        <v>3020</v>
      </c>
      <c r="D367" s="17" t="s">
        <v>103</v>
      </c>
      <c r="E367" s="56">
        <v>300</v>
      </c>
      <c r="F367" s="56">
        <v>280</v>
      </c>
      <c r="G367" s="12">
        <f t="shared" si="55"/>
        <v>93.33333333333333</v>
      </c>
      <c r="H367" s="13">
        <f>SUM(F367/$F$13)*100</f>
        <v>0.001773975919862062</v>
      </c>
    </row>
    <row r="368" spans="1:8" ht="12.75">
      <c r="A368" s="17"/>
      <c r="B368" s="17"/>
      <c r="C368" s="29">
        <v>3110</v>
      </c>
      <c r="D368" s="17" t="s">
        <v>60</v>
      </c>
      <c r="E368" s="56">
        <v>4506934</v>
      </c>
      <c r="F368" s="56">
        <v>2310937.25</v>
      </c>
      <c r="G368" s="12">
        <f t="shared" si="55"/>
        <v>51.275151799427285</v>
      </c>
      <c r="H368" s="13">
        <f>SUM(F368/$F$13)*100</f>
        <v>14.641239406472337</v>
      </c>
    </row>
    <row r="369" spans="1:8" ht="12.75">
      <c r="A369" s="17"/>
      <c r="B369" s="17"/>
      <c r="C369" s="29">
        <v>4010</v>
      </c>
      <c r="D369" s="17" t="s">
        <v>15</v>
      </c>
      <c r="E369" s="56">
        <v>84850</v>
      </c>
      <c r="F369" s="56">
        <v>36747.02</v>
      </c>
      <c r="G369" s="12">
        <f t="shared" si="55"/>
        <v>43.308214496169704</v>
      </c>
      <c r="H369" s="13">
        <f aca="true" t="shared" si="56" ref="H369:H382">SUM(F369/$F$13)*100</f>
        <v>0.23281545930960568</v>
      </c>
    </row>
    <row r="370" spans="1:8" ht="12.75">
      <c r="A370" s="17"/>
      <c r="B370" s="17"/>
      <c r="C370" s="29">
        <v>4040</v>
      </c>
      <c r="D370" s="17" t="s">
        <v>16</v>
      </c>
      <c r="E370" s="56">
        <v>5891</v>
      </c>
      <c r="F370" s="56">
        <v>5890.78</v>
      </c>
      <c r="G370" s="12">
        <f t="shared" si="55"/>
        <v>99.99626548973009</v>
      </c>
      <c r="H370" s="13">
        <f t="shared" si="56"/>
        <v>0.03732179239001799</v>
      </c>
    </row>
    <row r="371" spans="1:8" ht="12.75">
      <c r="A371" s="17"/>
      <c r="B371" s="17"/>
      <c r="C371" s="29">
        <v>4110</v>
      </c>
      <c r="D371" s="17" t="s">
        <v>17</v>
      </c>
      <c r="E371" s="56">
        <v>37775</v>
      </c>
      <c r="F371" s="56">
        <v>18318.4</v>
      </c>
      <c r="G371" s="12">
        <f t="shared" si="55"/>
        <v>48.49344804765057</v>
      </c>
      <c r="H371" s="13">
        <f t="shared" si="56"/>
        <v>0.11605857318000429</v>
      </c>
    </row>
    <row r="372" spans="1:8" ht="12.75">
      <c r="A372" s="17"/>
      <c r="B372" s="17"/>
      <c r="C372" s="29">
        <v>4120</v>
      </c>
      <c r="D372" s="17" t="s">
        <v>18</v>
      </c>
      <c r="E372" s="56">
        <v>2225</v>
      </c>
      <c r="F372" s="56">
        <v>875.97</v>
      </c>
      <c r="G372" s="12">
        <f t="shared" si="55"/>
        <v>39.369438202247196</v>
      </c>
      <c r="H372" s="13">
        <f t="shared" si="56"/>
        <v>0.00554982030900561</v>
      </c>
    </row>
    <row r="373" spans="1:8" ht="12.75">
      <c r="A373" s="17"/>
      <c r="B373" s="17"/>
      <c r="C373" s="29">
        <v>4210</v>
      </c>
      <c r="D373" s="17" t="s">
        <v>20</v>
      </c>
      <c r="E373" s="56">
        <v>3600</v>
      </c>
      <c r="F373" s="56">
        <v>1868.1</v>
      </c>
      <c r="G373" s="12">
        <f t="shared" si="55"/>
        <v>51.891666666666666</v>
      </c>
      <c r="H373" s="13">
        <f t="shared" si="56"/>
        <v>0.011835587199622565</v>
      </c>
    </row>
    <row r="374" spans="1:8" ht="12.75">
      <c r="A374" s="17"/>
      <c r="B374" s="17"/>
      <c r="C374" s="29">
        <v>4280</v>
      </c>
      <c r="D374" s="17" t="s">
        <v>40</v>
      </c>
      <c r="E374" s="56">
        <v>150</v>
      </c>
      <c r="F374" s="56">
        <v>60</v>
      </c>
      <c r="G374" s="12">
        <f t="shared" si="55"/>
        <v>40</v>
      </c>
      <c r="H374" s="13">
        <f t="shared" si="56"/>
        <v>0.000380137697113299</v>
      </c>
    </row>
    <row r="375" spans="1:8" ht="12.75">
      <c r="A375" s="17"/>
      <c r="B375" s="17"/>
      <c r="C375" s="29">
        <v>4300</v>
      </c>
      <c r="D375" s="17" t="s">
        <v>22</v>
      </c>
      <c r="E375" s="56">
        <v>12440</v>
      </c>
      <c r="F375" s="56">
        <v>9589.25</v>
      </c>
      <c r="G375" s="12">
        <f t="shared" si="55"/>
        <v>77.08400321543408</v>
      </c>
      <c r="H375" s="13">
        <f t="shared" si="56"/>
        <v>0.06075392353406171</v>
      </c>
    </row>
    <row r="376" spans="1:8" ht="25.5">
      <c r="A376" s="17"/>
      <c r="B376" s="17"/>
      <c r="C376" s="26" t="s">
        <v>122</v>
      </c>
      <c r="D376" s="73" t="s">
        <v>178</v>
      </c>
      <c r="E376" s="56">
        <v>1600</v>
      </c>
      <c r="F376" s="56">
        <v>720</v>
      </c>
      <c r="G376" s="12">
        <f t="shared" si="55"/>
        <v>45</v>
      </c>
      <c r="H376" s="13">
        <f>SUM(F376/$F$13)*100</f>
        <v>0.004561652365359588</v>
      </c>
    </row>
    <row r="377" spans="1:8" ht="25.5">
      <c r="A377" s="17"/>
      <c r="B377" s="17"/>
      <c r="C377" s="26" t="s">
        <v>123</v>
      </c>
      <c r="D377" s="73" t="s">
        <v>197</v>
      </c>
      <c r="E377" s="56">
        <v>7900</v>
      </c>
      <c r="F377" s="56">
        <v>3950</v>
      </c>
      <c r="G377" s="12">
        <f t="shared" si="55"/>
        <v>50</v>
      </c>
      <c r="H377" s="13">
        <f>SUM(F377/$F$13)*100</f>
        <v>0.02502573172662552</v>
      </c>
    </row>
    <row r="378" spans="1:8" ht="12.75">
      <c r="A378" s="17"/>
      <c r="B378" s="17"/>
      <c r="C378" s="29">
        <v>4410</v>
      </c>
      <c r="D378" s="17" t="s">
        <v>33</v>
      </c>
      <c r="E378" s="56">
        <v>600</v>
      </c>
      <c r="F378" s="56">
        <v>188.4</v>
      </c>
      <c r="G378" s="12">
        <f t="shared" si="55"/>
        <v>31.4</v>
      </c>
      <c r="H378" s="13">
        <f t="shared" si="56"/>
        <v>0.0011936323689357591</v>
      </c>
    </row>
    <row r="379" spans="1:8" ht="12.75">
      <c r="A379" s="17"/>
      <c r="B379" s="17"/>
      <c r="C379" s="29">
        <v>4430</v>
      </c>
      <c r="D379" s="92" t="s">
        <v>30</v>
      </c>
      <c r="E379" s="56">
        <v>100</v>
      </c>
      <c r="F379" s="56">
        <v>0</v>
      </c>
      <c r="G379" s="12">
        <f t="shared" si="55"/>
        <v>0</v>
      </c>
      <c r="H379" s="13">
        <f t="shared" si="56"/>
        <v>0</v>
      </c>
    </row>
    <row r="380" spans="1:8" ht="12.75">
      <c r="A380" s="17"/>
      <c r="B380" s="17"/>
      <c r="C380" s="29">
        <v>4440</v>
      </c>
      <c r="D380" s="17" t="s">
        <v>57</v>
      </c>
      <c r="E380" s="56">
        <v>2735</v>
      </c>
      <c r="F380" s="56">
        <v>2025</v>
      </c>
      <c r="G380" s="12">
        <f t="shared" si="55"/>
        <v>74.04021937842778</v>
      </c>
      <c r="H380" s="13">
        <f>SUM(F380/$F$13)*100</f>
        <v>0.012829647277573842</v>
      </c>
    </row>
    <row r="381" spans="1:8" ht="12.75">
      <c r="A381" s="17"/>
      <c r="B381" s="17"/>
      <c r="C381" s="29">
        <v>4700</v>
      </c>
      <c r="D381" s="17" t="s">
        <v>203</v>
      </c>
      <c r="E381" s="56">
        <v>1900</v>
      </c>
      <c r="F381" s="56">
        <v>1070.1</v>
      </c>
      <c r="G381" s="12">
        <f t="shared" si="55"/>
        <v>56.32105263157894</v>
      </c>
      <c r="H381" s="13">
        <f>SUM(F381/$F$13)*100</f>
        <v>0.006779755828015687</v>
      </c>
    </row>
    <row r="382" spans="1:8" ht="63.75">
      <c r="A382" s="17"/>
      <c r="B382" s="110">
        <v>85213</v>
      </c>
      <c r="C382" s="36"/>
      <c r="D382" s="71" t="s">
        <v>198</v>
      </c>
      <c r="E382" s="58">
        <f>E383</f>
        <v>9600</v>
      </c>
      <c r="F382" s="58">
        <f>F383</f>
        <v>4730.66</v>
      </c>
      <c r="G382" s="14">
        <f>SUM(F382/E382)*100</f>
        <v>49.27770833333333</v>
      </c>
      <c r="H382" s="15">
        <f t="shared" si="56"/>
        <v>0.029971703303766653</v>
      </c>
    </row>
    <row r="383" spans="1:8" ht="12.75">
      <c r="A383" s="17"/>
      <c r="B383" s="17"/>
      <c r="C383" s="29">
        <v>4130</v>
      </c>
      <c r="D383" s="17" t="s">
        <v>59</v>
      </c>
      <c r="E383" s="56">
        <v>9600</v>
      </c>
      <c r="F383" s="56">
        <v>4730.66</v>
      </c>
      <c r="G383" s="12">
        <f>SUM(F383/E383)*100</f>
        <v>49.27770833333333</v>
      </c>
      <c r="H383" s="13">
        <f>SUM(F383/$F$13)*100</f>
        <v>0.029971703303766653</v>
      </c>
    </row>
    <row r="384" spans="1:8" ht="12.75">
      <c r="A384" s="17"/>
      <c r="B384" s="17">
        <v>85214</v>
      </c>
      <c r="C384" s="29"/>
      <c r="D384" s="17" t="s">
        <v>63</v>
      </c>
      <c r="E384" s="56"/>
      <c r="F384" s="56"/>
      <c r="G384" s="12"/>
      <c r="H384" s="13"/>
    </row>
    <row r="385" spans="1:8" ht="12.75">
      <c r="A385" s="17"/>
      <c r="B385" s="19"/>
      <c r="C385" s="38"/>
      <c r="D385" s="19" t="s">
        <v>199</v>
      </c>
      <c r="E385" s="58">
        <f>SUM(E386:E387)</f>
        <v>96300</v>
      </c>
      <c r="F385" s="58">
        <f>SUM(F386:F387)</f>
        <v>54504.81</v>
      </c>
      <c r="G385" s="14">
        <f aca="true" t="shared" si="57" ref="G385:G408">SUM(F385/E385)*100</f>
        <v>56.598971962616815</v>
      </c>
      <c r="H385" s="15">
        <f aca="true" t="shared" si="58" ref="H385:H398">SUM(F385/$F$13)*100</f>
        <v>0.3453222159166318</v>
      </c>
    </row>
    <row r="386" spans="1:8" ht="12.75">
      <c r="A386" s="17"/>
      <c r="B386" s="17"/>
      <c r="C386" s="29">
        <v>3110</v>
      </c>
      <c r="D386" s="17" t="s">
        <v>60</v>
      </c>
      <c r="E386" s="56">
        <v>91300</v>
      </c>
      <c r="F386" s="56">
        <v>52637.81</v>
      </c>
      <c r="G386" s="12">
        <f t="shared" si="57"/>
        <v>57.653680175246436</v>
      </c>
      <c r="H386" s="13">
        <f t="shared" si="58"/>
        <v>0.33349359790812305</v>
      </c>
    </row>
    <row r="387" spans="1:8" ht="12.75">
      <c r="A387" s="17"/>
      <c r="B387" s="17"/>
      <c r="C387" s="29">
        <v>4300</v>
      </c>
      <c r="D387" s="17" t="s">
        <v>22</v>
      </c>
      <c r="E387" s="56">
        <v>5000</v>
      </c>
      <c r="F387" s="56">
        <v>1867</v>
      </c>
      <c r="G387" s="12">
        <f t="shared" si="57"/>
        <v>37.34</v>
      </c>
      <c r="H387" s="13">
        <f t="shared" si="58"/>
        <v>0.011828618008508821</v>
      </c>
    </row>
    <row r="388" spans="1:8" ht="12.75">
      <c r="A388" s="17"/>
      <c r="B388" s="19">
        <v>85215</v>
      </c>
      <c r="C388" s="38"/>
      <c r="D388" s="19" t="s">
        <v>64</v>
      </c>
      <c r="E388" s="58">
        <f>E389</f>
        <v>129600</v>
      </c>
      <c r="F388" s="58">
        <f>F389</f>
        <v>60764.8</v>
      </c>
      <c r="G388" s="14">
        <f t="shared" si="57"/>
        <v>46.88641975308642</v>
      </c>
      <c r="H388" s="15">
        <f t="shared" si="58"/>
        <v>0.38498318562583655</v>
      </c>
    </row>
    <row r="389" spans="1:8" ht="12.75">
      <c r="A389" s="17"/>
      <c r="B389" s="17"/>
      <c r="C389" s="29">
        <v>3110</v>
      </c>
      <c r="D389" s="17" t="s">
        <v>60</v>
      </c>
      <c r="E389" s="56">
        <v>129600</v>
      </c>
      <c r="F389" s="56">
        <v>60764.8</v>
      </c>
      <c r="G389" s="12">
        <f t="shared" si="57"/>
        <v>46.88641975308642</v>
      </c>
      <c r="H389" s="13">
        <f t="shared" si="58"/>
        <v>0.38498318562583655</v>
      </c>
    </row>
    <row r="390" spans="1:8" ht="12.75">
      <c r="A390" s="17"/>
      <c r="B390" s="19">
        <v>85216</v>
      </c>
      <c r="C390" s="36"/>
      <c r="D390" s="19" t="s">
        <v>200</v>
      </c>
      <c r="E390" s="58">
        <f>E391</f>
        <v>86300</v>
      </c>
      <c r="F390" s="58">
        <f>F391</f>
        <v>45488.49</v>
      </c>
      <c r="G390" s="14">
        <f>SUM(F390/E390)*100</f>
        <v>52.70972190034762</v>
      </c>
      <c r="H390" s="15">
        <f>SUM(F390/$F$13)*100</f>
        <v>0.2881981638960222</v>
      </c>
    </row>
    <row r="391" spans="1:8" ht="12.75">
      <c r="A391" s="17"/>
      <c r="B391" s="17"/>
      <c r="C391" s="29">
        <v>3110</v>
      </c>
      <c r="D391" s="17" t="s">
        <v>60</v>
      </c>
      <c r="E391" s="56">
        <v>86300</v>
      </c>
      <c r="F391" s="56">
        <v>45488.49</v>
      </c>
      <c r="G391" s="12">
        <f>SUM(F391/E391)*100</f>
        <v>52.70972190034762</v>
      </c>
      <c r="H391" s="13">
        <f>SUM(F391/$F$13)*100</f>
        <v>0.2881981638960222</v>
      </c>
    </row>
    <row r="392" spans="1:8" ht="12.75">
      <c r="A392" s="17"/>
      <c r="B392" s="19">
        <v>85219</v>
      </c>
      <c r="C392" s="38"/>
      <c r="D392" s="19" t="s">
        <v>65</v>
      </c>
      <c r="E392" s="58">
        <f>SUM(E393:E408)</f>
        <v>472940</v>
      </c>
      <c r="F392" s="58">
        <f>SUM(F393:F408)</f>
        <v>234611.64000000004</v>
      </c>
      <c r="G392" s="14">
        <f t="shared" si="57"/>
        <v>49.607062206622416</v>
      </c>
      <c r="H392" s="15">
        <f t="shared" si="58"/>
        <v>1.4864121424262395</v>
      </c>
    </row>
    <row r="393" spans="1:8" ht="12.75">
      <c r="A393" s="17"/>
      <c r="B393" s="17"/>
      <c r="C393" s="29">
        <v>3020</v>
      </c>
      <c r="D393" s="17" t="s">
        <v>103</v>
      </c>
      <c r="E393" s="56">
        <v>2000</v>
      </c>
      <c r="F393" s="56">
        <v>0</v>
      </c>
      <c r="G393" s="12">
        <f t="shared" si="57"/>
        <v>0</v>
      </c>
      <c r="H393" s="13">
        <f t="shared" si="58"/>
        <v>0</v>
      </c>
    </row>
    <row r="394" spans="1:8" ht="12.75">
      <c r="A394" s="17"/>
      <c r="B394" s="17"/>
      <c r="C394" s="29">
        <v>4010</v>
      </c>
      <c r="D394" s="17" t="s">
        <v>15</v>
      </c>
      <c r="E394" s="56">
        <v>317298</v>
      </c>
      <c r="F394" s="56">
        <v>144304.67</v>
      </c>
      <c r="G394" s="12">
        <f t="shared" si="57"/>
        <v>45.479224577526494</v>
      </c>
      <c r="H394" s="13">
        <f t="shared" si="58"/>
        <v>0.9142607489415762</v>
      </c>
    </row>
    <row r="395" spans="1:8" ht="12.75">
      <c r="A395" s="17"/>
      <c r="B395" s="17"/>
      <c r="C395" s="29">
        <v>4040</v>
      </c>
      <c r="D395" s="17" t="s">
        <v>16</v>
      </c>
      <c r="E395" s="56">
        <v>24843</v>
      </c>
      <c r="F395" s="56">
        <v>24842.07</v>
      </c>
      <c r="G395" s="12">
        <f t="shared" si="57"/>
        <v>99.99625649076198</v>
      </c>
      <c r="H395" s="13">
        <f t="shared" si="58"/>
        <v>0.15739012135545621</v>
      </c>
    </row>
    <row r="396" spans="1:8" ht="12.75">
      <c r="A396" s="17"/>
      <c r="B396" s="17"/>
      <c r="C396" s="29">
        <v>4110</v>
      </c>
      <c r="D396" s="17" t="s">
        <v>17</v>
      </c>
      <c r="E396" s="56">
        <v>51315</v>
      </c>
      <c r="F396" s="56">
        <v>25722.11</v>
      </c>
      <c r="G396" s="12">
        <f t="shared" si="57"/>
        <v>50.12590860372212</v>
      </c>
      <c r="H396" s="13">
        <f t="shared" si="58"/>
        <v>0.16296572767158268</v>
      </c>
    </row>
    <row r="397" spans="1:8" ht="12.75">
      <c r="A397" s="17"/>
      <c r="B397" s="17"/>
      <c r="C397" s="29">
        <v>4120</v>
      </c>
      <c r="D397" s="17" t="s">
        <v>18</v>
      </c>
      <c r="E397" s="56">
        <v>4671</v>
      </c>
      <c r="F397" s="56">
        <v>2078.07</v>
      </c>
      <c r="G397" s="12">
        <f t="shared" si="57"/>
        <v>44.488760436737316</v>
      </c>
      <c r="H397" s="13">
        <f t="shared" si="58"/>
        <v>0.013165879070670556</v>
      </c>
    </row>
    <row r="398" spans="1:8" ht="12.75">
      <c r="A398" s="17"/>
      <c r="B398" s="17"/>
      <c r="C398" s="16" t="s">
        <v>101</v>
      </c>
      <c r="D398" s="17" t="s">
        <v>102</v>
      </c>
      <c r="E398" s="56">
        <v>7200</v>
      </c>
      <c r="F398" s="56">
        <v>3600</v>
      </c>
      <c r="G398" s="12">
        <f t="shared" si="57"/>
        <v>50</v>
      </c>
      <c r="H398" s="13">
        <f t="shared" si="58"/>
        <v>0.02280826182679794</v>
      </c>
    </row>
    <row r="399" spans="1:8" ht="12.75">
      <c r="A399" s="17"/>
      <c r="B399" s="17"/>
      <c r="C399" s="29">
        <v>4210</v>
      </c>
      <c r="D399" s="17" t="s">
        <v>20</v>
      </c>
      <c r="E399" s="56">
        <v>15109</v>
      </c>
      <c r="F399" s="56">
        <v>6489.69</v>
      </c>
      <c r="G399" s="12">
        <f t="shared" si="57"/>
        <v>42.952478655106226</v>
      </c>
      <c r="H399" s="13">
        <f aca="true" t="shared" si="59" ref="H399:H408">SUM(F399/$F$13)*100</f>
        <v>0.04111626352632009</v>
      </c>
    </row>
    <row r="400" spans="1:8" ht="12.75">
      <c r="A400" s="17"/>
      <c r="B400" s="17"/>
      <c r="C400" s="29">
        <v>4270</v>
      </c>
      <c r="D400" s="17" t="s">
        <v>24</v>
      </c>
      <c r="E400" s="56">
        <v>1000</v>
      </c>
      <c r="F400" s="56">
        <v>50.43</v>
      </c>
      <c r="G400" s="12">
        <f t="shared" si="57"/>
        <v>5.043</v>
      </c>
      <c r="H400" s="13">
        <f t="shared" si="59"/>
        <v>0.00031950573442372787</v>
      </c>
    </row>
    <row r="401" spans="1:8" ht="12.75">
      <c r="A401" s="17"/>
      <c r="B401" s="17"/>
      <c r="C401" s="29">
        <v>4280</v>
      </c>
      <c r="D401" s="17" t="s">
        <v>40</v>
      </c>
      <c r="E401" s="56">
        <v>250</v>
      </c>
      <c r="F401" s="56">
        <v>120</v>
      </c>
      <c r="G401" s="12">
        <f t="shared" si="57"/>
        <v>48</v>
      </c>
      <c r="H401" s="13">
        <f t="shared" si="59"/>
        <v>0.000760275394226598</v>
      </c>
    </row>
    <row r="402" spans="1:8" ht="12.75">
      <c r="A402" s="17"/>
      <c r="B402" s="17"/>
      <c r="C402" s="29">
        <v>4300</v>
      </c>
      <c r="D402" s="17" t="s">
        <v>22</v>
      </c>
      <c r="E402" s="56">
        <v>17820</v>
      </c>
      <c r="F402" s="56">
        <v>9498.32</v>
      </c>
      <c r="G402" s="12">
        <f t="shared" si="57"/>
        <v>53.301459034792366</v>
      </c>
      <c r="H402" s="13">
        <f t="shared" si="59"/>
        <v>0.06017782485408651</v>
      </c>
    </row>
    <row r="403" spans="1:8" ht="25.5">
      <c r="A403" s="17"/>
      <c r="B403" s="17"/>
      <c r="C403" s="26" t="s">
        <v>122</v>
      </c>
      <c r="D403" s="73" t="s">
        <v>178</v>
      </c>
      <c r="E403" s="56">
        <v>3300</v>
      </c>
      <c r="F403" s="56">
        <v>1736.48</v>
      </c>
      <c r="G403" s="12">
        <f t="shared" si="57"/>
        <v>52.62060606060606</v>
      </c>
      <c r="H403" s="13">
        <f t="shared" si="59"/>
        <v>0.011001691804721691</v>
      </c>
    </row>
    <row r="404" spans="1:8" ht="25.5">
      <c r="A404" s="17"/>
      <c r="B404" s="17"/>
      <c r="C404" s="26" t="s">
        <v>123</v>
      </c>
      <c r="D404" s="73" t="s">
        <v>197</v>
      </c>
      <c r="E404" s="56">
        <v>15800</v>
      </c>
      <c r="F404" s="56">
        <v>7900</v>
      </c>
      <c r="G404" s="12">
        <f t="shared" si="57"/>
        <v>50</v>
      </c>
      <c r="H404" s="13">
        <f t="shared" si="59"/>
        <v>0.05005146345325104</v>
      </c>
    </row>
    <row r="405" spans="1:8" ht="12.75">
      <c r="A405" s="17"/>
      <c r="B405" s="17"/>
      <c r="C405" s="29">
        <v>4410</v>
      </c>
      <c r="D405" s="17" t="s">
        <v>33</v>
      </c>
      <c r="E405" s="56">
        <v>1100</v>
      </c>
      <c r="F405" s="56">
        <v>592.9</v>
      </c>
      <c r="G405" s="12">
        <f t="shared" si="57"/>
        <v>53.900000000000006</v>
      </c>
      <c r="H405" s="13">
        <f t="shared" si="59"/>
        <v>0.0037563940103079166</v>
      </c>
    </row>
    <row r="406" spans="1:8" ht="12.75">
      <c r="A406" s="17"/>
      <c r="B406" s="17"/>
      <c r="C406" s="29">
        <v>4430</v>
      </c>
      <c r="D406" s="17" t="s">
        <v>30</v>
      </c>
      <c r="E406" s="56">
        <v>300</v>
      </c>
      <c r="F406" s="56">
        <v>110.4</v>
      </c>
      <c r="G406" s="12">
        <f t="shared" si="57"/>
        <v>36.8</v>
      </c>
      <c r="H406" s="13">
        <f t="shared" si="59"/>
        <v>0.0006994533626884702</v>
      </c>
    </row>
    <row r="407" spans="1:8" ht="12.75">
      <c r="A407" s="17"/>
      <c r="B407" s="17"/>
      <c r="C407" s="29">
        <v>4440</v>
      </c>
      <c r="D407" s="17" t="s">
        <v>57</v>
      </c>
      <c r="E407" s="56">
        <v>8934</v>
      </c>
      <c r="F407" s="56">
        <v>6630</v>
      </c>
      <c r="G407" s="12">
        <f t="shared" si="57"/>
        <v>74.21087978509067</v>
      </c>
      <c r="H407" s="13">
        <f t="shared" si="59"/>
        <v>0.042005215531019546</v>
      </c>
    </row>
    <row r="408" spans="1:8" ht="12.75">
      <c r="A408" s="17"/>
      <c r="B408" s="17"/>
      <c r="C408" s="29">
        <v>4700</v>
      </c>
      <c r="D408" s="17" t="s">
        <v>203</v>
      </c>
      <c r="E408" s="56">
        <v>2000</v>
      </c>
      <c r="F408" s="56">
        <v>936.5</v>
      </c>
      <c r="G408" s="12">
        <f t="shared" si="57"/>
        <v>46.825</v>
      </c>
      <c r="H408" s="13">
        <f t="shared" si="59"/>
        <v>0.005933315889110076</v>
      </c>
    </row>
    <row r="409" spans="1:8" ht="12.75">
      <c r="A409" s="17"/>
      <c r="B409" s="19">
        <v>85228</v>
      </c>
      <c r="C409" s="38"/>
      <c r="D409" s="19" t="s">
        <v>84</v>
      </c>
      <c r="E409" s="58">
        <f>SUM(E410:E423)</f>
        <v>270634</v>
      </c>
      <c r="F409" s="58">
        <f>SUM(F410:F423)</f>
        <v>141439.78</v>
      </c>
      <c r="G409" s="14">
        <f aca="true" t="shared" si="60" ref="G409:G424">SUM(F409/E409)*100</f>
        <v>52.262383883769225</v>
      </c>
      <c r="H409" s="15">
        <f aca="true" t="shared" si="61" ref="H409:H418">SUM(F409/$F$13)*100</f>
        <v>0.8961098708235274</v>
      </c>
    </row>
    <row r="410" spans="1:8" ht="12.75">
      <c r="A410" s="17"/>
      <c r="B410" s="17"/>
      <c r="C410" s="29">
        <v>3020</v>
      </c>
      <c r="D410" s="17" t="s">
        <v>103</v>
      </c>
      <c r="E410" s="56">
        <v>2620</v>
      </c>
      <c r="F410" s="56">
        <v>0</v>
      </c>
      <c r="G410" s="12">
        <f t="shared" si="60"/>
        <v>0</v>
      </c>
      <c r="H410" s="13">
        <f t="shared" si="61"/>
        <v>0</v>
      </c>
    </row>
    <row r="411" spans="1:8" ht="12.75">
      <c r="A411" s="17"/>
      <c r="B411" s="17"/>
      <c r="C411" s="29">
        <v>4010</v>
      </c>
      <c r="D411" s="17" t="s">
        <v>15</v>
      </c>
      <c r="E411" s="56">
        <v>185900</v>
      </c>
      <c r="F411" s="56">
        <v>99171.95</v>
      </c>
      <c r="G411" s="12">
        <f t="shared" si="60"/>
        <v>53.34693383539537</v>
      </c>
      <c r="H411" s="13">
        <f>SUM(F411/$F$13)*100</f>
        <v>0.6283166115205873</v>
      </c>
    </row>
    <row r="412" spans="1:8" ht="12.75">
      <c r="A412" s="17"/>
      <c r="B412" s="17"/>
      <c r="C412" s="29">
        <v>4040</v>
      </c>
      <c r="D412" s="17" t="s">
        <v>16</v>
      </c>
      <c r="E412" s="56">
        <v>6812</v>
      </c>
      <c r="F412" s="56">
        <v>6024.96</v>
      </c>
      <c r="G412" s="12">
        <f t="shared" si="60"/>
        <v>88.44627128596593</v>
      </c>
      <c r="H412" s="13">
        <f t="shared" si="61"/>
        <v>0.038171906993329036</v>
      </c>
    </row>
    <row r="413" spans="1:8" ht="12.75">
      <c r="A413" s="17"/>
      <c r="B413" s="17"/>
      <c r="C413" s="29">
        <v>4110</v>
      </c>
      <c r="D413" s="17" t="s">
        <v>17</v>
      </c>
      <c r="E413" s="56">
        <v>31915</v>
      </c>
      <c r="F413" s="56">
        <v>16386.74</v>
      </c>
      <c r="G413" s="12">
        <f t="shared" si="60"/>
        <v>51.34494751684161</v>
      </c>
      <c r="H413" s="13">
        <f t="shared" si="61"/>
        <v>0.10382029344657302</v>
      </c>
    </row>
    <row r="414" spans="1:8" ht="12.75">
      <c r="A414" s="17"/>
      <c r="B414" s="17"/>
      <c r="C414" s="29">
        <v>4120</v>
      </c>
      <c r="D414" s="17" t="s">
        <v>18</v>
      </c>
      <c r="E414" s="56">
        <v>3357</v>
      </c>
      <c r="F414" s="56">
        <v>1386.11</v>
      </c>
      <c r="G414" s="12">
        <f t="shared" si="60"/>
        <v>41.290140005957696</v>
      </c>
      <c r="H414" s="13">
        <f t="shared" si="61"/>
        <v>0.008781877722428581</v>
      </c>
    </row>
    <row r="415" spans="1:8" ht="12.75">
      <c r="A415" s="17"/>
      <c r="B415" s="17"/>
      <c r="C415" s="16" t="s">
        <v>101</v>
      </c>
      <c r="D415" s="17" t="s">
        <v>102</v>
      </c>
      <c r="E415" s="56">
        <v>16130</v>
      </c>
      <c r="F415" s="56">
        <v>3865.12</v>
      </c>
      <c r="G415" s="12">
        <f t="shared" si="60"/>
        <v>23.962306261624303</v>
      </c>
      <c r="H415" s="13">
        <f>SUM(F415/$F$13)*100</f>
        <v>0.024487963597775903</v>
      </c>
    </row>
    <row r="416" spans="1:8" ht="12.75">
      <c r="A416" s="17"/>
      <c r="B416" s="17"/>
      <c r="C416" s="29">
        <v>4210</v>
      </c>
      <c r="D416" s="17" t="s">
        <v>20</v>
      </c>
      <c r="E416" s="56">
        <v>2920</v>
      </c>
      <c r="F416" s="56">
        <v>1884.9</v>
      </c>
      <c r="G416" s="12">
        <f t="shared" si="60"/>
        <v>64.55136986301369</v>
      </c>
      <c r="H416" s="13">
        <f t="shared" si="61"/>
        <v>0.01194202575481429</v>
      </c>
    </row>
    <row r="417" spans="1:8" ht="12.75">
      <c r="A417" s="17"/>
      <c r="B417" s="17"/>
      <c r="C417" s="29">
        <v>4280</v>
      </c>
      <c r="D417" s="17" t="s">
        <v>40</v>
      </c>
      <c r="E417" s="56">
        <v>600</v>
      </c>
      <c r="F417" s="56">
        <v>170</v>
      </c>
      <c r="G417" s="12">
        <f t="shared" si="60"/>
        <v>28.333333333333332</v>
      </c>
      <c r="H417" s="13">
        <f t="shared" si="61"/>
        <v>0.0010770568084876805</v>
      </c>
    </row>
    <row r="418" spans="1:8" ht="12.75">
      <c r="A418" s="17"/>
      <c r="B418" s="17"/>
      <c r="C418" s="29">
        <v>4300</v>
      </c>
      <c r="D418" s="17" t="s">
        <v>22</v>
      </c>
      <c r="E418" s="56">
        <v>400</v>
      </c>
      <c r="F418" s="56">
        <v>0</v>
      </c>
      <c r="G418" s="12">
        <f t="shared" si="60"/>
        <v>0</v>
      </c>
      <c r="H418" s="13">
        <f t="shared" si="61"/>
        <v>0</v>
      </c>
    </row>
    <row r="419" spans="1:8" ht="25.5">
      <c r="A419" s="17"/>
      <c r="B419" s="17"/>
      <c r="C419" s="111">
        <v>4370</v>
      </c>
      <c r="D419" s="73" t="s">
        <v>178</v>
      </c>
      <c r="E419" s="56">
        <v>960</v>
      </c>
      <c r="F419" s="56">
        <v>480</v>
      </c>
      <c r="G419" s="12">
        <f>SUM(F419/E419)*100</f>
        <v>50</v>
      </c>
      <c r="H419" s="13">
        <f>SUM(F419/$F$13)*100</f>
        <v>0.003041101576906392</v>
      </c>
    </row>
    <row r="420" spans="1:8" ht="25.5">
      <c r="A420" s="17"/>
      <c r="B420" s="17"/>
      <c r="C420" s="111">
        <v>4400</v>
      </c>
      <c r="D420" s="73" t="s">
        <v>197</v>
      </c>
      <c r="E420" s="56">
        <v>6880</v>
      </c>
      <c r="F420" s="56">
        <v>3950</v>
      </c>
      <c r="G420" s="12">
        <f>SUM(F420/E420)*100</f>
        <v>57.412790697674424</v>
      </c>
      <c r="H420" s="13">
        <f>SUM(F420/$F$13)*100</f>
        <v>0.02502573172662552</v>
      </c>
    </row>
    <row r="421" spans="1:8" ht="12.75">
      <c r="A421" s="17"/>
      <c r="B421" s="17"/>
      <c r="C421" s="29">
        <v>4410</v>
      </c>
      <c r="D421" s="17" t="s">
        <v>33</v>
      </c>
      <c r="E421" s="56">
        <v>100</v>
      </c>
      <c r="F421" s="56">
        <v>0</v>
      </c>
      <c r="G421" s="12">
        <f>SUM(F421/E421)*100</f>
        <v>0</v>
      </c>
      <c r="H421" s="13">
        <f>SUM(F421/$F$13)*100</f>
        <v>0</v>
      </c>
    </row>
    <row r="422" spans="1:8" ht="12.75">
      <c r="A422" s="17"/>
      <c r="B422" s="17"/>
      <c r="C422" s="29">
        <v>4440</v>
      </c>
      <c r="D422" s="17" t="s">
        <v>57</v>
      </c>
      <c r="E422" s="56">
        <v>11340</v>
      </c>
      <c r="F422" s="56">
        <v>8120</v>
      </c>
      <c r="G422" s="12">
        <f>SUM(F422/E422)*100</f>
        <v>71.60493827160494</v>
      </c>
      <c r="H422" s="13">
        <f>SUM(F422/$F$13)*100</f>
        <v>0.051445301675999804</v>
      </c>
    </row>
    <row r="423" spans="1:8" ht="12.75">
      <c r="A423" s="17"/>
      <c r="B423" s="17"/>
      <c r="C423" s="29">
        <v>4700</v>
      </c>
      <c r="D423" s="17" t="s">
        <v>203</v>
      </c>
      <c r="E423" s="56">
        <v>700</v>
      </c>
      <c r="F423" s="56">
        <v>0</v>
      </c>
      <c r="G423" s="12">
        <f>SUM(F423/E423)*100</f>
        <v>0</v>
      </c>
      <c r="H423" s="13">
        <f>SUM(F423/$F$13)*100</f>
        <v>0</v>
      </c>
    </row>
    <row r="424" spans="1:8" ht="12.75">
      <c r="A424" s="17"/>
      <c r="B424" s="19">
        <v>85295</v>
      </c>
      <c r="C424" s="38"/>
      <c r="D424" s="19" t="s">
        <v>27</v>
      </c>
      <c r="E424" s="58">
        <f>SUM(E425:E427)</f>
        <v>209600</v>
      </c>
      <c r="F424" s="58">
        <f>SUM(F425:F427)</f>
        <v>98730.93000000001</v>
      </c>
      <c r="G424" s="14">
        <f t="shared" si="60"/>
        <v>47.10445133587787</v>
      </c>
      <c r="H424" s="15">
        <f aca="true" t="shared" si="62" ref="H424:H435">SUM(F424/$F$13)*100</f>
        <v>0.6255224727342389</v>
      </c>
    </row>
    <row r="425" spans="1:8" ht="12.75">
      <c r="A425" s="17"/>
      <c r="B425" s="17"/>
      <c r="C425" s="29">
        <v>3110</v>
      </c>
      <c r="D425" s="17" t="s">
        <v>60</v>
      </c>
      <c r="E425" s="56">
        <v>200300</v>
      </c>
      <c r="F425" s="56">
        <v>98050.55</v>
      </c>
      <c r="G425" s="12">
        <f>SUM(F425/E425)*100</f>
        <v>48.951847229156265</v>
      </c>
      <c r="H425" s="13">
        <f t="shared" si="62"/>
        <v>0.6212118379615397</v>
      </c>
    </row>
    <row r="426" spans="1:8" ht="12.75">
      <c r="A426" s="17"/>
      <c r="B426" s="17"/>
      <c r="C426" s="29">
        <v>4210</v>
      </c>
      <c r="D426" s="17" t="s">
        <v>20</v>
      </c>
      <c r="E426" s="56">
        <v>1300</v>
      </c>
      <c r="F426" s="56">
        <v>180.38</v>
      </c>
      <c r="G426" s="12">
        <f>SUM(F426/E426)*100</f>
        <v>13.875384615384615</v>
      </c>
      <c r="H426" s="13">
        <f t="shared" si="62"/>
        <v>0.0011428206300882814</v>
      </c>
    </row>
    <row r="427" spans="1:8" ht="12.75">
      <c r="A427" s="17"/>
      <c r="B427" s="17"/>
      <c r="C427" s="29">
        <v>4300</v>
      </c>
      <c r="D427" s="17" t="s">
        <v>22</v>
      </c>
      <c r="E427" s="56">
        <v>8000</v>
      </c>
      <c r="F427" s="56">
        <v>500</v>
      </c>
      <c r="G427" s="12">
        <f>SUM(F427/E427)*100</f>
        <v>6.25</v>
      </c>
      <c r="H427" s="13">
        <f t="shared" si="62"/>
        <v>0.0031678141426108256</v>
      </c>
    </row>
    <row r="428" spans="1:8" ht="12.75">
      <c r="A428" s="47">
        <v>854</v>
      </c>
      <c r="B428" s="32"/>
      <c r="C428" s="35"/>
      <c r="D428" s="23" t="s">
        <v>66</v>
      </c>
      <c r="E428" s="57">
        <f>E429+E438+E441</f>
        <v>269522</v>
      </c>
      <c r="F428" s="57">
        <f>F429+F438+F441</f>
        <v>98162.27</v>
      </c>
      <c r="G428" s="11">
        <f aca="true" t="shared" si="63" ref="G428:G437">SUM(F428/E428)*100</f>
        <v>36.42087473378797</v>
      </c>
      <c r="H428" s="50">
        <f t="shared" si="62"/>
        <v>0.6219196543535647</v>
      </c>
    </row>
    <row r="429" spans="1:8" ht="12.75">
      <c r="A429" s="17"/>
      <c r="B429" s="19">
        <v>85401</v>
      </c>
      <c r="C429" s="38"/>
      <c r="D429" s="19" t="s">
        <v>67</v>
      </c>
      <c r="E429" s="58">
        <f>SUM(E430:E437)</f>
        <v>132274</v>
      </c>
      <c r="F429" s="58">
        <f>F430+F431+F432+F433+F434+F435+F436+F437</f>
        <v>67604.27</v>
      </c>
      <c r="G429" s="14">
        <f t="shared" si="63"/>
        <v>51.10926561531367</v>
      </c>
      <c r="H429" s="15">
        <f t="shared" si="62"/>
        <v>0.4283155252137615</v>
      </c>
    </row>
    <row r="430" spans="1:8" ht="12.75">
      <c r="A430" s="17"/>
      <c r="B430" s="17"/>
      <c r="C430" s="29">
        <v>3020</v>
      </c>
      <c r="D430" s="17" t="s">
        <v>103</v>
      </c>
      <c r="E430" s="56">
        <v>7432</v>
      </c>
      <c r="F430" s="56">
        <v>3462.79</v>
      </c>
      <c r="G430" s="12">
        <f t="shared" si="63"/>
        <v>46.59297631862218</v>
      </c>
      <c r="H430" s="13">
        <f t="shared" si="62"/>
        <v>0.021938950269782678</v>
      </c>
    </row>
    <row r="431" spans="1:8" ht="12.75">
      <c r="A431" s="17"/>
      <c r="B431" s="17"/>
      <c r="C431" s="29">
        <v>4010</v>
      </c>
      <c r="D431" s="17" t="s">
        <v>15</v>
      </c>
      <c r="E431" s="56">
        <v>90981</v>
      </c>
      <c r="F431" s="56">
        <v>43712.07</v>
      </c>
      <c r="G431" s="12">
        <f t="shared" si="63"/>
        <v>48.04527318890757</v>
      </c>
      <c r="H431" s="13">
        <f t="shared" si="62"/>
        <v>0.27694342709758873</v>
      </c>
    </row>
    <row r="432" spans="1:8" ht="12.75">
      <c r="A432" s="17"/>
      <c r="B432" s="17"/>
      <c r="C432" s="29">
        <v>4040</v>
      </c>
      <c r="D432" s="17" t="s">
        <v>16</v>
      </c>
      <c r="E432" s="56">
        <v>7592</v>
      </c>
      <c r="F432" s="56">
        <v>6916.08</v>
      </c>
      <c r="G432" s="12">
        <f t="shared" si="63"/>
        <v>91.09694415173867</v>
      </c>
      <c r="H432" s="13">
        <f t="shared" si="62"/>
        <v>0.043817712070855754</v>
      </c>
    </row>
    <row r="433" spans="1:8" ht="12.75">
      <c r="A433" s="17"/>
      <c r="B433" s="17"/>
      <c r="C433" s="29">
        <v>4110</v>
      </c>
      <c r="D433" s="17" t="s">
        <v>17</v>
      </c>
      <c r="E433" s="56">
        <v>15991</v>
      </c>
      <c r="F433" s="56">
        <v>8153.41</v>
      </c>
      <c r="G433" s="12">
        <f t="shared" si="63"/>
        <v>50.98749296479269</v>
      </c>
      <c r="H433" s="13">
        <f t="shared" si="62"/>
        <v>0.051656975017009055</v>
      </c>
    </row>
    <row r="434" spans="1:8" ht="12.75">
      <c r="A434" s="17"/>
      <c r="B434" s="17"/>
      <c r="C434" s="29">
        <v>4120</v>
      </c>
      <c r="D434" s="17" t="s">
        <v>18</v>
      </c>
      <c r="E434" s="56">
        <v>2595</v>
      </c>
      <c r="F434" s="56">
        <v>1322.92</v>
      </c>
      <c r="G434" s="12">
        <f t="shared" si="63"/>
        <v>50.97957610789982</v>
      </c>
      <c r="H434" s="13">
        <f t="shared" si="62"/>
        <v>0.008381529371085427</v>
      </c>
    </row>
    <row r="435" spans="1:8" ht="12.75">
      <c r="A435" s="17"/>
      <c r="B435" s="17"/>
      <c r="C435" s="29">
        <v>4210</v>
      </c>
      <c r="D435" s="17" t="s">
        <v>20</v>
      </c>
      <c r="E435" s="56">
        <v>300</v>
      </c>
      <c r="F435" s="56">
        <v>0</v>
      </c>
      <c r="G435" s="12">
        <f t="shared" si="63"/>
        <v>0</v>
      </c>
      <c r="H435" s="13">
        <f t="shared" si="62"/>
        <v>0</v>
      </c>
    </row>
    <row r="436" spans="1:8" ht="12.75">
      <c r="A436" s="17"/>
      <c r="B436" s="17"/>
      <c r="C436" s="29">
        <v>4240</v>
      </c>
      <c r="D436" s="17" t="s">
        <v>51</v>
      </c>
      <c r="E436" s="56">
        <v>2000</v>
      </c>
      <c r="F436" s="56">
        <v>0</v>
      </c>
      <c r="G436" s="12">
        <f t="shared" si="63"/>
        <v>0</v>
      </c>
      <c r="H436" s="13">
        <f aca="true" t="shared" si="64" ref="H436:H443">SUM(F436/$F$13)*100</f>
        <v>0</v>
      </c>
    </row>
    <row r="437" spans="1:8" ht="12.75">
      <c r="A437" s="17"/>
      <c r="B437" s="17"/>
      <c r="C437" s="29">
        <v>4440</v>
      </c>
      <c r="D437" s="17" t="s">
        <v>57</v>
      </c>
      <c r="E437" s="56">
        <v>5383</v>
      </c>
      <c r="F437" s="56">
        <v>4037</v>
      </c>
      <c r="G437" s="12">
        <f t="shared" si="63"/>
        <v>74.99535574958202</v>
      </c>
      <c r="H437" s="13">
        <f t="shared" si="64"/>
        <v>0.025576931387439803</v>
      </c>
    </row>
    <row r="438" spans="1:8" ht="12.75">
      <c r="A438" s="17"/>
      <c r="B438" s="19">
        <v>85415</v>
      </c>
      <c r="C438" s="38"/>
      <c r="D438" s="19" t="s">
        <v>69</v>
      </c>
      <c r="E438" s="58">
        <f>E439+E440</f>
        <v>107248</v>
      </c>
      <c r="F438" s="58">
        <f>F439+F440</f>
        <v>12558</v>
      </c>
      <c r="G438" s="14">
        <f>SUM(F438/E438)*100</f>
        <v>11.709309264508429</v>
      </c>
      <c r="H438" s="15">
        <f t="shared" si="64"/>
        <v>0.07956282000581348</v>
      </c>
    </row>
    <row r="439" spans="1:8" ht="12.75">
      <c r="A439" s="17"/>
      <c r="B439" s="17"/>
      <c r="C439" s="112">
        <v>3240</v>
      </c>
      <c r="D439" s="17" t="s">
        <v>167</v>
      </c>
      <c r="E439" s="56">
        <v>12558</v>
      </c>
      <c r="F439" s="56">
        <v>12558</v>
      </c>
      <c r="G439" s="12">
        <f>SUM(F439/E439)*100</f>
        <v>100</v>
      </c>
      <c r="H439" s="13">
        <f t="shared" si="64"/>
        <v>0.07956282000581348</v>
      </c>
    </row>
    <row r="440" spans="1:8" ht="12.75">
      <c r="A440" s="17"/>
      <c r="B440" s="17"/>
      <c r="C440" s="29">
        <v>3260</v>
      </c>
      <c r="D440" s="17" t="s">
        <v>111</v>
      </c>
      <c r="E440" s="56">
        <v>94690</v>
      </c>
      <c r="F440" s="56">
        <v>0</v>
      </c>
      <c r="G440" s="12">
        <f>SUM(F440/E440)*100</f>
        <v>0</v>
      </c>
      <c r="H440" s="13">
        <f t="shared" si="64"/>
        <v>0</v>
      </c>
    </row>
    <row r="441" spans="1:8" ht="12.75">
      <c r="A441" s="17"/>
      <c r="B441" s="19">
        <v>85495</v>
      </c>
      <c r="C441" s="38"/>
      <c r="D441" s="90" t="s">
        <v>27</v>
      </c>
      <c r="E441" s="58">
        <f>E442</f>
        <v>30000</v>
      </c>
      <c r="F441" s="58">
        <f>F442</f>
        <v>18000</v>
      </c>
      <c r="G441" s="14">
        <f>SUM(F441/E441)*100</f>
        <v>60</v>
      </c>
      <c r="H441" s="15">
        <f>SUM(F441/$F$13)*100</f>
        <v>0.1140413091339897</v>
      </c>
    </row>
    <row r="442" spans="1:8" ht="25.5">
      <c r="A442" s="17"/>
      <c r="B442" s="17"/>
      <c r="C442" s="112">
        <v>2820</v>
      </c>
      <c r="D442" s="73" t="s">
        <v>153</v>
      </c>
      <c r="E442" s="56">
        <v>30000</v>
      </c>
      <c r="F442" s="56">
        <v>18000</v>
      </c>
      <c r="G442" s="12">
        <f>SUM(F442/E442)*100</f>
        <v>60</v>
      </c>
      <c r="H442" s="13">
        <f>SUM(F442/$F$13)*100</f>
        <v>0.1140413091339897</v>
      </c>
    </row>
    <row r="443" spans="1:8" ht="12.75">
      <c r="A443" s="47">
        <v>900</v>
      </c>
      <c r="B443" s="32"/>
      <c r="C443" s="35"/>
      <c r="D443" s="23" t="s">
        <v>70</v>
      </c>
      <c r="E443" s="57">
        <f>E444+E448+E451+E453+E455+E457+E462</f>
        <v>8706516</v>
      </c>
      <c r="F443" s="57">
        <f>F444+F448+F451+F453+F455+F457+F462</f>
        <v>2157411.77</v>
      </c>
      <c r="G443" s="11">
        <f aca="true" t="shared" si="65" ref="G443:G456">SUM(F443/E443)*100</f>
        <v>24.77927761230784</v>
      </c>
      <c r="H443" s="50">
        <f t="shared" si="64"/>
        <v>13.668559032882104</v>
      </c>
    </row>
    <row r="444" spans="1:8" ht="12.75">
      <c r="A444" s="17"/>
      <c r="B444" s="19">
        <v>90001</v>
      </c>
      <c r="C444" s="38"/>
      <c r="D444" s="19" t="s">
        <v>201</v>
      </c>
      <c r="E444" s="58">
        <f>SUM(E445:E447)</f>
        <v>7500005</v>
      </c>
      <c r="F444" s="58">
        <f>SUM(F445:F447)</f>
        <v>1929237.72</v>
      </c>
      <c r="G444" s="14">
        <f t="shared" si="65"/>
        <v>25.7231524512317</v>
      </c>
      <c r="H444" s="15">
        <f aca="true" t="shared" si="66" ref="H444:H461">SUM(F444/$F$13)*100</f>
        <v>12.222933067748526</v>
      </c>
    </row>
    <row r="445" spans="1:8" ht="12.75">
      <c r="A445" s="17"/>
      <c r="B445" s="17"/>
      <c r="C445" s="29">
        <v>6050</v>
      </c>
      <c r="D445" s="17" t="s">
        <v>25</v>
      </c>
      <c r="E445" s="56">
        <v>3340505</v>
      </c>
      <c r="F445" s="56">
        <v>896053.7</v>
      </c>
      <c r="G445" s="12">
        <f t="shared" si="65"/>
        <v>26.823899380482892</v>
      </c>
      <c r="H445" s="13">
        <f t="shared" si="66"/>
        <v>5.677063166797515</v>
      </c>
    </row>
    <row r="446" spans="1:8" ht="12.75">
      <c r="A446" s="17"/>
      <c r="B446" s="17"/>
      <c r="C446" s="29">
        <v>6057</v>
      </c>
      <c r="D446" s="17" t="s">
        <v>25</v>
      </c>
      <c r="E446" s="56">
        <v>3115744</v>
      </c>
      <c r="F446" s="56">
        <v>774888.01</v>
      </c>
      <c r="G446" s="12">
        <f>SUM(F446/E446)*100</f>
        <v>24.870079505890086</v>
      </c>
      <c r="H446" s="13">
        <f t="shared" si="66"/>
        <v>4.9094023940351175</v>
      </c>
    </row>
    <row r="447" spans="1:8" ht="12.75">
      <c r="A447" s="17"/>
      <c r="B447" s="17"/>
      <c r="C447" s="29">
        <v>6059</v>
      </c>
      <c r="D447" s="17" t="s">
        <v>25</v>
      </c>
      <c r="E447" s="56">
        <v>1043756</v>
      </c>
      <c r="F447" s="56">
        <v>258296.01</v>
      </c>
      <c r="G447" s="12">
        <f>SUM(F447/E447)*100</f>
        <v>24.74678085682861</v>
      </c>
      <c r="H447" s="13">
        <f t="shared" si="66"/>
        <v>1.6364675069158945</v>
      </c>
    </row>
    <row r="448" spans="1:8" ht="12.75">
      <c r="A448" s="17"/>
      <c r="B448" s="19">
        <v>90002</v>
      </c>
      <c r="C448" s="38"/>
      <c r="D448" s="19" t="s">
        <v>154</v>
      </c>
      <c r="E448" s="58">
        <f>E449+E450</f>
        <v>220500</v>
      </c>
      <c r="F448" s="58">
        <f>SUM(F449:F450)</f>
        <v>34995.96</v>
      </c>
      <c r="G448" s="14">
        <f>SUM(F448/E448)*100</f>
        <v>15.871183673469389</v>
      </c>
      <c r="H448" s="15">
        <f t="shared" si="66"/>
        <v>0.2217213940444855</v>
      </c>
    </row>
    <row r="449" spans="1:8" ht="12.75">
      <c r="A449" s="17"/>
      <c r="B449" s="17"/>
      <c r="C449" s="29">
        <v>4300</v>
      </c>
      <c r="D449" s="17" t="s">
        <v>22</v>
      </c>
      <c r="E449" s="56">
        <v>70000</v>
      </c>
      <c r="F449" s="56">
        <v>34995.96</v>
      </c>
      <c r="G449" s="12">
        <f>SUM(F449/E449)*100</f>
        <v>49.99422857142857</v>
      </c>
      <c r="H449" s="13">
        <f t="shared" si="66"/>
        <v>0.2217213940444855</v>
      </c>
    </row>
    <row r="450" spans="1:8" ht="12.75">
      <c r="A450" s="17"/>
      <c r="B450" s="17"/>
      <c r="C450" s="29">
        <v>6050</v>
      </c>
      <c r="D450" s="17" t="s">
        <v>25</v>
      </c>
      <c r="E450" s="56">
        <v>150500</v>
      </c>
      <c r="F450" s="56">
        <v>0</v>
      </c>
      <c r="G450" s="12">
        <f t="shared" si="65"/>
        <v>0</v>
      </c>
      <c r="H450" s="13">
        <f t="shared" si="66"/>
        <v>0</v>
      </c>
    </row>
    <row r="451" spans="1:8" ht="12.75">
      <c r="A451" s="17"/>
      <c r="B451" s="19">
        <v>90003</v>
      </c>
      <c r="C451" s="38"/>
      <c r="D451" s="19" t="s">
        <v>71</v>
      </c>
      <c r="E451" s="58">
        <f>E452</f>
        <v>35000</v>
      </c>
      <c r="F451" s="58">
        <f>F452</f>
        <v>14531.4</v>
      </c>
      <c r="G451" s="14">
        <f>SUM(F451/E451)*100</f>
        <v>41.51828571428571</v>
      </c>
      <c r="H451" s="15">
        <f t="shared" si="66"/>
        <v>0.09206554886386989</v>
      </c>
    </row>
    <row r="452" spans="1:8" ht="12.75">
      <c r="A452" s="17"/>
      <c r="B452" s="17"/>
      <c r="C452" s="29">
        <v>4300</v>
      </c>
      <c r="D452" s="17" t="s">
        <v>22</v>
      </c>
      <c r="E452" s="56">
        <v>35000</v>
      </c>
      <c r="F452" s="56">
        <v>14531.4</v>
      </c>
      <c r="G452" s="12">
        <f t="shared" si="65"/>
        <v>41.51828571428571</v>
      </c>
      <c r="H452" s="13">
        <f t="shared" si="66"/>
        <v>0.09206554886386989</v>
      </c>
    </row>
    <row r="453" spans="1:8" ht="12.75">
      <c r="A453" s="17"/>
      <c r="B453" s="19">
        <v>90005</v>
      </c>
      <c r="C453" s="38"/>
      <c r="D453" s="19" t="s">
        <v>155</v>
      </c>
      <c r="E453" s="58">
        <f>E454</f>
        <v>508211</v>
      </c>
      <c r="F453" s="58">
        <f>F454</f>
        <v>10.2</v>
      </c>
      <c r="G453" s="14">
        <f t="shared" si="65"/>
        <v>0.0020070403828331145</v>
      </c>
      <c r="H453" s="15">
        <f t="shared" si="66"/>
        <v>6.462340850926082E-05</v>
      </c>
    </row>
    <row r="454" spans="1:8" ht="12.75">
      <c r="A454" s="17"/>
      <c r="B454" s="17"/>
      <c r="C454" s="29">
        <v>6050</v>
      </c>
      <c r="D454" s="17" t="s">
        <v>25</v>
      </c>
      <c r="E454" s="56">
        <v>508211</v>
      </c>
      <c r="F454" s="56">
        <v>10.2</v>
      </c>
      <c r="G454" s="12">
        <f t="shared" si="65"/>
        <v>0.0020070403828331145</v>
      </c>
      <c r="H454" s="13">
        <f t="shared" si="66"/>
        <v>6.462340850926082E-05</v>
      </c>
    </row>
    <row r="455" spans="1:8" ht="12.75">
      <c r="A455" s="17"/>
      <c r="B455" s="19">
        <v>90013</v>
      </c>
      <c r="C455" s="38"/>
      <c r="D455" s="19" t="s">
        <v>156</v>
      </c>
      <c r="E455" s="58">
        <f>E456</f>
        <v>15000</v>
      </c>
      <c r="F455" s="58">
        <f>F456</f>
        <v>5723.67</v>
      </c>
      <c r="G455" s="14">
        <f t="shared" si="65"/>
        <v>38.1578</v>
      </c>
      <c r="H455" s="15">
        <f t="shared" si="66"/>
        <v>0.03626304554727461</v>
      </c>
    </row>
    <row r="456" spans="1:8" ht="12.75">
      <c r="A456" s="17"/>
      <c r="B456" s="17"/>
      <c r="C456" s="29">
        <v>4300</v>
      </c>
      <c r="D456" s="17" t="s">
        <v>22</v>
      </c>
      <c r="E456" s="56">
        <v>15000</v>
      </c>
      <c r="F456" s="56">
        <v>5723.67</v>
      </c>
      <c r="G456" s="12">
        <f t="shared" si="65"/>
        <v>38.1578</v>
      </c>
      <c r="H456" s="13">
        <f t="shared" si="66"/>
        <v>0.03626304554727461</v>
      </c>
    </row>
    <row r="457" spans="1:8" ht="12.75">
      <c r="A457" s="17"/>
      <c r="B457" s="19">
        <v>90015</v>
      </c>
      <c r="C457" s="38"/>
      <c r="D457" s="19" t="s">
        <v>72</v>
      </c>
      <c r="E457" s="58">
        <f>SUM(E458:E461)</f>
        <v>237000</v>
      </c>
      <c r="F457" s="58">
        <f>SUM(F458:F461)</f>
        <v>127686.26000000001</v>
      </c>
      <c r="G457" s="14">
        <f aca="true" t="shared" si="67" ref="G457:G480">SUM(F457/E457)*100</f>
        <v>53.87605907172996</v>
      </c>
      <c r="H457" s="15">
        <f t="shared" si="66"/>
        <v>0.8089726804901659</v>
      </c>
    </row>
    <row r="458" spans="1:8" ht="12.75">
      <c r="A458" s="17"/>
      <c r="B458" s="17"/>
      <c r="C458" s="29">
        <v>4210</v>
      </c>
      <c r="D458" s="17" t="s">
        <v>20</v>
      </c>
      <c r="E458" s="56">
        <v>10000</v>
      </c>
      <c r="F458" s="56">
        <v>3577.21</v>
      </c>
      <c r="G458" s="12">
        <f t="shared" si="67"/>
        <v>35.7721</v>
      </c>
      <c r="H458" s="13">
        <f t="shared" si="66"/>
        <v>0.022663872858177742</v>
      </c>
    </row>
    <row r="459" spans="1:8" ht="12.75">
      <c r="A459" s="17"/>
      <c r="B459" s="17"/>
      <c r="C459" s="29">
        <v>4260</v>
      </c>
      <c r="D459" s="17" t="s">
        <v>21</v>
      </c>
      <c r="E459" s="56">
        <v>96000</v>
      </c>
      <c r="F459" s="56">
        <v>54543.8</v>
      </c>
      <c r="G459" s="12">
        <f t="shared" si="67"/>
        <v>56.816458333333344</v>
      </c>
      <c r="H459" s="13">
        <f t="shared" si="66"/>
        <v>0.34556924206347267</v>
      </c>
    </row>
    <row r="460" spans="1:8" ht="12.75">
      <c r="A460" s="17"/>
      <c r="B460" s="17"/>
      <c r="C460" s="29">
        <v>4270</v>
      </c>
      <c r="D460" s="92" t="s">
        <v>24</v>
      </c>
      <c r="E460" s="56">
        <v>50000</v>
      </c>
      <c r="F460" s="56">
        <v>21373</v>
      </c>
      <c r="G460" s="12">
        <f>SUM(F460/E460)*100</f>
        <v>42.746</v>
      </c>
      <c r="H460" s="13">
        <f t="shared" si="66"/>
        <v>0.13541138334004235</v>
      </c>
    </row>
    <row r="461" spans="1:8" ht="12.75">
      <c r="A461" s="17"/>
      <c r="B461" s="17"/>
      <c r="C461" s="29">
        <v>4300</v>
      </c>
      <c r="D461" s="17" t="s">
        <v>22</v>
      </c>
      <c r="E461" s="56">
        <v>81000</v>
      </c>
      <c r="F461" s="56">
        <v>48192.25</v>
      </c>
      <c r="G461" s="12">
        <f t="shared" si="67"/>
        <v>59.4966049382716</v>
      </c>
      <c r="H461" s="13">
        <f t="shared" si="66"/>
        <v>0.3053281822284731</v>
      </c>
    </row>
    <row r="462" spans="1:8" ht="12.75">
      <c r="A462" s="17"/>
      <c r="B462" s="19">
        <v>90095</v>
      </c>
      <c r="C462" s="38"/>
      <c r="D462" s="19" t="s">
        <v>27</v>
      </c>
      <c r="E462" s="58">
        <f>E463+E464+E465+E466+E467+E468+E469</f>
        <v>190800</v>
      </c>
      <c r="F462" s="58">
        <f>SUM(F466:F469)</f>
        <v>45226.56</v>
      </c>
      <c r="G462" s="14">
        <f>SUM(F462/E462)*100</f>
        <v>23.703647798742136</v>
      </c>
      <c r="H462" s="15">
        <f aca="true" t="shared" si="68" ref="H462:H467">SUM(F462/$F$13)*100</f>
        <v>0.2865386727792741</v>
      </c>
    </row>
    <row r="463" spans="1:8" ht="12.75">
      <c r="A463" s="17"/>
      <c r="B463" s="17"/>
      <c r="C463" s="112">
        <v>4110</v>
      </c>
      <c r="D463" s="17" t="s">
        <v>17</v>
      </c>
      <c r="E463" s="56">
        <v>600</v>
      </c>
      <c r="F463" s="56">
        <v>0</v>
      </c>
      <c r="G463" s="12">
        <f>SUM(F463/E463)*100</f>
        <v>0</v>
      </c>
      <c r="H463" s="13">
        <f t="shared" si="68"/>
        <v>0</v>
      </c>
    </row>
    <row r="464" spans="1:8" ht="12.75">
      <c r="A464" s="17"/>
      <c r="B464" s="17"/>
      <c r="C464" s="112">
        <v>4120</v>
      </c>
      <c r="D464" s="17" t="s">
        <v>18</v>
      </c>
      <c r="E464" s="56">
        <v>200</v>
      </c>
      <c r="F464" s="56">
        <v>0</v>
      </c>
      <c r="G464" s="12">
        <f>SUM(F464/E464)*100</f>
        <v>0</v>
      </c>
      <c r="H464" s="13">
        <f t="shared" si="68"/>
        <v>0</v>
      </c>
    </row>
    <row r="465" spans="1:8" ht="12.75">
      <c r="A465" s="17"/>
      <c r="B465" s="17"/>
      <c r="C465" s="112">
        <v>4170</v>
      </c>
      <c r="D465" s="17" t="s">
        <v>102</v>
      </c>
      <c r="E465" s="56">
        <v>2000</v>
      </c>
      <c r="F465" s="56">
        <v>0</v>
      </c>
      <c r="G465" s="12">
        <f>SUM(F465/E465)*100</f>
        <v>0</v>
      </c>
      <c r="H465" s="13">
        <f t="shared" si="68"/>
        <v>0</v>
      </c>
    </row>
    <row r="466" spans="1:8" ht="12.75">
      <c r="A466" s="17"/>
      <c r="B466" s="17"/>
      <c r="C466" s="29">
        <v>4210</v>
      </c>
      <c r="D466" s="17" t="s">
        <v>20</v>
      </c>
      <c r="E466" s="56">
        <v>30000</v>
      </c>
      <c r="F466" s="56">
        <v>1780.36</v>
      </c>
      <c r="G466" s="12">
        <f t="shared" si="67"/>
        <v>5.934533333333333</v>
      </c>
      <c r="H466" s="13">
        <f t="shared" si="68"/>
        <v>0.011279699173877217</v>
      </c>
    </row>
    <row r="467" spans="1:8" ht="12.75">
      <c r="A467" s="17"/>
      <c r="B467" s="17"/>
      <c r="C467" s="29">
        <v>4260</v>
      </c>
      <c r="D467" s="17" t="s">
        <v>21</v>
      </c>
      <c r="E467" s="56">
        <v>9000</v>
      </c>
      <c r="F467" s="56">
        <v>613.07</v>
      </c>
      <c r="G467" s="12">
        <f t="shared" si="67"/>
        <v>6.811888888888889</v>
      </c>
      <c r="H467" s="13">
        <f t="shared" si="68"/>
        <v>0.0038841836328208377</v>
      </c>
    </row>
    <row r="468" spans="1:8" ht="12.75">
      <c r="A468" s="17"/>
      <c r="B468" s="17"/>
      <c r="C468" s="29">
        <v>4300</v>
      </c>
      <c r="D468" s="17" t="s">
        <v>22</v>
      </c>
      <c r="E468" s="56">
        <v>124000</v>
      </c>
      <c r="F468" s="56">
        <v>41077.13</v>
      </c>
      <c r="G468" s="12">
        <f t="shared" si="67"/>
        <v>33.12671774193548</v>
      </c>
      <c r="H468" s="13">
        <f aca="true" t="shared" si="69" ref="H468:H482">SUM(F468/$F$13)*100</f>
        <v>0.2602494267037268</v>
      </c>
    </row>
    <row r="469" spans="1:8" ht="12.75">
      <c r="A469" s="17"/>
      <c r="B469" s="17"/>
      <c r="C469" s="29">
        <v>6050</v>
      </c>
      <c r="D469" s="17" t="s">
        <v>25</v>
      </c>
      <c r="E469" s="56">
        <v>25000</v>
      </c>
      <c r="F469" s="56">
        <v>1756</v>
      </c>
      <c r="G469" s="12">
        <f t="shared" si="67"/>
        <v>7.024</v>
      </c>
      <c r="H469" s="13">
        <f t="shared" si="69"/>
        <v>0.011125363268849218</v>
      </c>
    </row>
    <row r="470" spans="1:8" ht="12.75">
      <c r="A470" s="47">
        <v>921</v>
      </c>
      <c r="B470" s="32"/>
      <c r="C470" s="35"/>
      <c r="D470" s="23" t="s">
        <v>100</v>
      </c>
      <c r="E470" s="57">
        <f>E471+E475+E479+E481</f>
        <v>3724267</v>
      </c>
      <c r="F470" s="57">
        <f>F471+F475+F479+F481</f>
        <v>2540366.05</v>
      </c>
      <c r="G470" s="11">
        <f t="shared" si="67"/>
        <v>68.21116880180716</v>
      </c>
      <c r="H470" s="50">
        <f t="shared" si="69"/>
        <v>16.094815001196796</v>
      </c>
    </row>
    <row r="471" spans="1:8" ht="12.75">
      <c r="A471" s="55"/>
      <c r="B471" s="19">
        <v>92109</v>
      </c>
      <c r="C471" s="38"/>
      <c r="D471" s="83" t="s">
        <v>157</v>
      </c>
      <c r="E471" s="58">
        <f>SUM(E472:E474)</f>
        <v>301359</v>
      </c>
      <c r="F471" s="58">
        <f>SUM(F472:F474)</f>
        <v>150668</v>
      </c>
      <c r="G471" s="14">
        <f>SUM(F471/E471)*100</f>
        <v>49.996183953357956</v>
      </c>
      <c r="H471" s="15">
        <f>SUM(F471/$F$13)*100</f>
        <v>0.9545764424777756</v>
      </c>
    </row>
    <row r="472" spans="1:8" ht="12.75">
      <c r="A472" s="55"/>
      <c r="B472" s="17"/>
      <c r="C472" s="29">
        <v>2480</v>
      </c>
      <c r="D472" s="17" t="s">
        <v>115</v>
      </c>
      <c r="E472" s="56">
        <v>290868</v>
      </c>
      <c r="F472" s="56">
        <v>150668</v>
      </c>
      <c r="G472" s="12">
        <f>SUM(F472/E472)*100</f>
        <v>51.79944167113605</v>
      </c>
      <c r="H472" s="13">
        <f>SUM(F472/$F$13)*100</f>
        <v>0.9545764424777756</v>
      </c>
    </row>
    <row r="473" spans="1:8" ht="12.75">
      <c r="A473" s="55"/>
      <c r="B473" s="17"/>
      <c r="C473" s="29">
        <v>4210</v>
      </c>
      <c r="D473" s="17" t="s">
        <v>20</v>
      </c>
      <c r="E473" s="56">
        <v>1574</v>
      </c>
      <c r="F473" s="56">
        <v>0</v>
      </c>
      <c r="G473" s="12">
        <f>SUM(F473/E473)*100</f>
        <v>0</v>
      </c>
      <c r="H473" s="13">
        <f>SUM(F473/$F$13)*100</f>
        <v>0</v>
      </c>
    </row>
    <row r="474" spans="1:8" ht="12.75">
      <c r="A474" s="55"/>
      <c r="B474" s="17"/>
      <c r="C474" s="82">
        <v>4270</v>
      </c>
      <c r="D474" s="17" t="s">
        <v>24</v>
      </c>
      <c r="E474" s="56">
        <v>8917</v>
      </c>
      <c r="F474" s="56">
        <v>0</v>
      </c>
      <c r="G474" s="12">
        <f>SUM(F474/E474)*100</f>
        <v>0</v>
      </c>
      <c r="H474" s="13">
        <f>SUM(F474/$F$13)*100</f>
        <v>0</v>
      </c>
    </row>
    <row r="475" spans="1:8" ht="12.75">
      <c r="A475" s="17"/>
      <c r="B475" s="19">
        <v>92114</v>
      </c>
      <c r="C475" s="36"/>
      <c r="D475" s="19" t="s">
        <v>202</v>
      </c>
      <c r="E475" s="58">
        <f>E476+E477+E478</f>
        <v>3256485</v>
      </c>
      <c r="F475" s="58">
        <f>F476+F477+F478</f>
        <v>2326698.05</v>
      </c>
      <c r="G475" s="14">
        <f t="shared" si="67"/>
        <v>71.44814270601584</v>
      </c>
      <c r="H475" s="15">
        <f t="shared" si="69"/>
        <v>14.741093976750056</v>
      </c>
    </row>
    <row r="476" spans="1:8" ht="12.75">
      <c r="A476" s="17"/>
      <c r="B476" s="17"/>
      <c r="C476" s="29">
        <v>6050</v>
      </c>
      <c r="D476" s="17" t="s">
        <v>25</v>
      </c>
      <c r="E476" s="56">
        <v>565000</v>
      </c>
      <c r="F476" s="56">
        <v>430628.39</v>
      </c>
      <c r="G476" s="12">
        <f t="shared" si="67"/>
        <v>76.21741415929205</v>
      </c>
      <c r="H476" s="13">
        <f t="shared" si="69"/>
        <v>2.72830140810346</v>
      </c>
    </row>
    <row r="477" spans="1:8" ht="12.75">
      <c r="A477" s="17"/>
      <c r="B477" s="17"/>
      <c r="C477" s="29">
        <v>6057</v>
      </c>
      <c r="D477" s="17" t="s">
        <v>25</v>
      </c>
      <c r="E477" s="56">
        <v>2287760</v>
      </c>
      <c r="F477" s="56">
        <v>1611659.2</v>
      </c>
      <c r="G477" s="12">
        <f t="shared" si="67"/>
        <v>70.44703989929013</v>
      </c>
      <c r="H477" s="13">
        <f>SUM(F477/$F$13)*100</f>
        <v>10.210873613657697</v>
      </c>
    </row>
    <row r="478" spans="1:8" ht="12.75">
      <c r="A478" s="17"/>
      <c r="B478" s="17"/>
      <c r="C478" s="29">
        <v>6059</v>
      </c>
      <c r="D478" s="17" t="s">
        <v>25</v>
      </c>
      <c r="E478" s="56">
        <v>403725</v>
      </c>
      <c r="F478" s="56">
        <v>284410.46</v>
      </c>
      <c r="G478" s="12">
        <f t="shared" si="67"/>
        <v>70.44658121245898</v>
      </c>
      <c r="H478" s="13">
        <f>SUM(F478/$F$13)*100</f>
        <v>1.801918954988901</v>
      </c>
    </row>
    <row r="479" spans="1:8" ht="12.75">
      <c r="A479" s="17"/>
      <c r="B479" s="19">
        <v>92116</v>
      </c>
      <c r="C479" s="38"/>
      <c r="D479" s="19" t="s">
        <v>73</v>
      </c>
      <c r="E479" s="58">
        <f>E480</f>
        <v>151423</v>
      </c>
      <c r="F479" s="58">
        <f>F480</f>
        <v>63000</v>
      </c>
      <c r="G479" s="14">
        <f t="shared" si="67"/>
        <v>41.6053043461033</v>
      </c>
      <c r="H479" s="15">
        <f t="shared" si="69"/>
        <v>0.39914458196896396</v>
      </c>
    </row>
    <row r="480" spans="1:8" ht="12.75">
      <c r="A480" s="17"/>
      <c r="B480" s="17"/>
      <c r="C480" s="29">
        <v>2480</v>
      </c>
      <c r="D480" s="17" t="s">
        <v>115</v>
      </c>
      <c r="E480" s="56">
        <v>151423</v>
      </c>
      <c r="F480" s="56">
        <v>63000</v>
      </c>
      <c r="G480" s="12">
        <f t="shared" si="67"/>
        <v>41.6053043461033</v>
      </c>
      <c r="H480" s="13">
        <f t="shared" si="69"/>
        <v>0.39914458196896396</v>
      </c>
    </row>
    <row r="481" spans="1:8" ht="12.75">
      <c r="A481" s="17"/>
      <c r="B481" s="19">
        <v>92195</v>
      </c>
      <c r="C481" s="38"/>
      <c r="D481" s="19" t="s">
        <v>27</v>
      </c>
      <c r="E481" s="58">
        <f>E482</f>
        <v>15000</v>
      </c>
      <c r="F481" s="58">
        <f>F482</f>
        <v>0</v>
      </c>
      <c r="G481" s="14">
        <f aca="true" t="shared" si="70" ref="G481:G491">SUM(F481/E481)*100</f>
        <v>0</v>
      </c>
      <c r="H481" s="15">
        <f t="shared" si="69"/>
        <v>0</v>
      </c>
    </row>
    <row r="482" spans="1:8" ht="25.5">
      <c r="A482" s="17"/>
      <c r="B482" s="17"/>
      <c r="C482" s="82">
        <v>2820</v>
      </c>
      <c r="D482" s="73" t="s">
        <v>153</v>
      </c>
      <c r="E482" s="56">
        <v>15000</v>
      </c>
      <c r="F482" s="56">
        <v>0</v>
      </c>
      <c r="G482" s="12">
        <f t="shared" si="70"/>
        <v>0</v>
      </c>
      <c r="H482" s="13">
        <f t="shared" si="69"/>
        <v>0</v>
      </c>
    </row>
    <row r="483" spans="1:8" ht="12.75">
      <c r="A483" s="47">
        <v>926</v>
      </c>
      <c r="B483" s="32"/>
      <c r="C483" s="35"/>
      <c r="D483" s="23" t="s">
        <v>74</v>
      </c>
      <c r="E483" s="57">
        <f>E484+E493</f>
        <v>124670</v>
      </c>
      <c r="F483" s="57">
        <f>F484+F493</f>
        <v>72410.16</v>
      </c>
      <c r="G483" s="11">
        <f t="shared" si="70"/>
        <v>58.081463062484964</v>
      </c>
      <c r="H483" s="50">
        <f aca="true" t="shared" si="71" ref="H483:H497">SUM(F483/$F$13)*100</f>
        <v>0.4587638578334253</v>
      </c>
    </row>
    <row r="484" spans="1:8" ht="12.75">
      <c r="A484" s="17"/>
      <c r="B484" s="19">
        <v>92605</v>
      </c>
      <c r="C484" s="38"/>
      <c r="D484" s="19" t="s">
        <v>159</v>
      </c>
      <c r="E484" s="58">
        <f>SUM(E485:E492)</f>
        <v>24670</v>
      </c>
      <c r="F484" s="58">
        <f>SUM(F485:F492)</f>
        <v>9922.74</v>
      </c>
      <c r="G484" s="14">
        <f t="shared" si="70"/>
        <v>40.22188893392784</v>
      </c>
      <c r="H484" s="15">
        <f t="shared" si="71"/>
        <v>0.06286679221090029</v>
      </c>
    </row>
    <row r="485" spans="1:8" ht="12.75">
      <c r="A485" s="17"/>
      <c r="B485" s="17"/>
      <c r="C485" s="122">
        <v>4117</v>
      </c>
      <c r="D485" s="17" t="s">
        <v>17</v>
      </c>
      <c r="E485" s="123">
        <v>1380.8</v>
      </c>
      <c r="F485" s="123">
        <v>460.17</v>
      </c>
      <c r="G485" s="12">
        <f aca="true" t="shared" si="72" ref="G485:G490">SUM(F485/E485)*100</f>
        <v>33.326332560834295</v>
      </c>
      <c r="H485" s="13">
        <f t="shared" si="71"/>
        <v>0.002915466068010447</v>
      </c>
    </row>
    <row r="486" spans="1:8" ht="12.75">
      <c r="A486" s="17"/>
      <c r="B486" s="17"/>
      <c r="C486" s="122">
        <v>4119</v>
      </c>
      <c r="D486" s="17" t="s">
        <v>17</v>
      </c>
      <c r="E486" s="123">
        <v>243.9</v>
      </c>
      <c r="F486" s="123">
        <v>81.2</v>
      </c>
      <c r="G486" s="12">
        <f t="shared" si="72"/>
        <v>33.29233292332923</v>
      </c>
      <c r="H486" s="13">
        <f t="shared" si="71"/>
        <v>0.000514453016759998</v>
      </c>
    </row>
    <row r="487" spans="1:8" ht="12.75">
      <c r="A487" s="17"/>
      <c r="B487" s="17"/>
      <c r="C487" s="122">
        <v>4127</v>
      </c>
      <c r="D487" s="17" t="s">
        <v>18</v>
      </c>
      <c r="E487" s="123">
        <v>224.2</v>
      </c>
      <c r="F487" s="123">
        <v>74.66</v>
      </c>
      <c r="G487" s="12">
        <f t="shared" si="72"/>
        <v>33.30062444246209</v>
      </c>
      <c r="H487" s="13">
        <f t="shared" si="71"/>
        <v>0.0004730180077746484</v>
      </c>
    </row>
    <row r="488" spans="1:8" ht="12.75">
      <c r="A488" s="17"/>
      <c r="B488" s="17"/>
      <c r="C488" s="122">
        <v>4129</v>
      </c>
      <c r="D488" s="17" t="s">
        <v>18</v>
      </c>
      <c r="E488" s="123">
        <v>39.7</v>
      </c>
      <c r="F488" s="123">
        <v>13.18</v>
      </c>
      <c r="G488" s="12">
        <f t="shared" si="72"/>
        <v>33.19899244332493</v>
      </c>
      <c r="H488" s="13">
        <f t="shared" si="71"/>
        <v>8.350358079922134E-05</v>
      </c>
    </row>
    <row r="489" spans="1:8" ht="12.75">
      <c r="A489" s="17"/>
      <c r="B489" s="17"/>
      <c r="C489" s="122">
        <v>4177</v>
      </c>
      <c r="D489" s="17" t="s">
        <v>102</v>
      </c>
      <c r="E489" s="123">
        <v>10864.1</v>
      </c>
      <c r="F489" s="123">
        <v>3621.27</v>
      </c>
      <c r="G489" s="12">
        <f t="shared" si="72"/>
        <v>33.33244355261826</v>
      </c>
      <c r="H489" s="13">
        <f t="shared" si="71"/>
        <v>0.022943020640424604</v>
      </c>
    </row>
    <row r="490" spans="1:8" ht="12.75">
      <c r="A490" s="17"/>
      <c r="B490" s="17"/>
      <c r="C490" s="122">
        <v>4179</v>
      </c>
      <c r="D490" s="17" t="s">
        <v>102</v>
      </c>
      <c r="E490" s="123">
        <v>1917.3</v>
      </c>
      <c r="F490" s="123">
        <v>639.05</v>
      </c>
      <c r="G490" s="12">
        <f t="shared" si="72"/>
        <v>33.3307254994002</v>
      </c>
      <c r="H490" s="13">
        <f t="shared" si="71"/>
        <v>0.004048783255670895</v>
      </c>
    </row>
    <row r="491" spans="1:8" ht="12.75">
      <c r="A491" s="17"/>
      <c r="B491" s="17"/>
      <c r="C491" s="16" t="s">
        <v>19</v>
      </c>
      <c r="D491" s="17" t="s">
        <v>20</v>
      </c>
      <c r="E491" s="56">
        <v>1000</v>
      </c>
      <c r="F491" s="56">
        <v>0</v>
      </c>
      <c r="G491" s="12">
        <f t="shared" si="70"/>
        <v>0</v>
      </c>
      <c r="H491" s="13">
        <f>SUM(F491/$F$13)*100</f>
        <v>0</v>
      </c>
    </row>
    <row r="492" spans="1:8" ht="13.5" customHeight="1">
      <c r="A492" s="17"/>
      <c r="B492" s="17"/>
      <c r="C492" s="26" t="s">
        <v>132</v>
      </c>
      <c r="D492" s="17" t="s">
        <v>22</v>
      </c>
      <c r="E492" s="56">
        <v>9000</v>
      </c>
      <c r="F492" s="56">
        <v>5033.21</v>
      </c>
      <c r="G492" s="12">
        <f aca="true" t="shared" si="73" ref="G492:G499">SUM(F492/E492)*100</f>
        <v>55.92455555555556</v>
      </c>
      <c r="H492" s="13">
        <f>SUM(F492/$F$13)*100</f>
        <v>0.031888547641460464</v>
      </c>
    </row>
    <row r="493" spans="1:8" ht="12.75">
      <c r="A493" s="17"/>
      <c r="B493" s="19">
        <v>92695</v>
      </c>
      <c r="C493" s="38"/>
      <c r="D493" s="19" t="s">
        <v>27</v>
      </c>
      <c r="E493" s="58">
        <f>SUM(E494:E499)</f>
        <v>100000</v>
      </c>
      <c r="F493" s="58">
        <f>SUM(F494:F499)</f>
        <v>62487.420000000006</v>
      </c>
      <c r="G493" s="14">
        <f t="shared" si="73"/>
        <v>62.48742000000001</v>
      </c>
      <c r="H493" s="15">
        <f t="shared" si="71"/>
        <v>0.39589706562252513</v>
      </c>
    </row>
    <row r="494" spans="1:8" ht="25.5">
      <c r="A494" s="113"/>
      <c r="B494" s="116"/>
      <c r="C494" s="114">
        <v>2820</v>
      </c>
      <c r="D494" s="73" t="s">
        <v>153</v>
      </c>
      <c r="E494" s="56">
        <v>40000</v>
      </c>
      <c r="F494" s="56">
        <v>16000</v>
      </c>
      <c r="G494" s="12">
        <f>SUM(F494/E494)*100</f>
        <v>40</v>
      </c>
      <c r="H494" s="13">
        <f>SUM(F494/$F$13)*100</f>
        <v>0.10137005256354642</v>
      </c>
    </row>
    <row r="495" spans="1:8" ht="25.5">
      <c r="A495" s="113"/>
      <c r="B495" s="17"/>
      <c r="C495" s="114">
        <v>3040</v>
      </c>
      <c r="D495" s="73" t="s">
        <v>105</v>
      </c>
      <c r="E495" s="56">
        <v>3000</v>
      </c>
      <c r="F495" s="56">
        <v>0</v>
      </c>
      <c r="G495" s="12">
        <f>SUM(F495/E495)*100</f>
        <v>0</v>
      </c>
      <c r="H495" s="13">
        <f>SUM(F495/$F$13)*100</f>
        <v>0</v>
      </c>
    </row>
    <row r="496" spans="1:8" ht="12.75">
      <c r="A496" s="113"/>
      <c r="B496" s="17"/>
      <c r="C496" s="115">
        <v>4210</v>
      </c>
      <c r="D496" s="17" t="s">
        <v>20</v>
      </c>
      <c r="E496" s="56">
        <v>4000</v>
      </c>
      <c r="F496" s="56">
        <v>1411.72</v>
      </c>
      <c r="G496" s="12">
        <f t="shared" si="73"/>
        <v>35.293</v>
      </c>
      <c r="H496" s="13">
        <f t="shared" si="71"/>
        <v>0.008944133162813108</v>
      </c>
    </row>
    <row r="497" spans="1:8" ht="12.75">
      <c r="A497" s="113"/>
      <c r="B497" s="17"/>
      <c r="C497" s="115">
        <v>4260</v>
      </c>
      <c r="D497" s="17" t="s">
        <v>21</v>
      </c>
      <c r="E497" s="56">
        <v>6000</v>
      </c>
      <c r="F497" s="56">
        <v>1679.74</v>
      </c>
      <c r="G497" s="12">
        <f t="shared" si="73"/>
        <v>27.99566666666667</v>
      </c>
      <c r="H497" s="13">
        <f t="shared" si="71"/>
        <v>0.010642208255818216</v>
      </c>
    </row>
    <row r="498" spans="1:8" ht="12.75">
      <c r="A498" s="113"/>
      <c r="B498" s="17"/>
      <c r="C498" s="115">
        <v>4270</v>
      </c>
      <c r="D498" s="17" t="s">
        <v>24</v>
      </c>
      <c r="E498" s="56">
        <v>43000</v>
      </c>
      <c r="F498" s="56">
        <v>40203.5</v>
      </c>
      <c r="G498" s="12">
        <f t="shared" si="73"/>
        <v>93.49651162790697</v>
      </c>
      <c r="H498" s="13">
        <f>SUM(F498/$F$13)*100</f>
        <v>0.2547144317649086</v>
      </c>
    </row>
    <row r="499" spans="1:8" ht="12.75">
      <c r="A499" s="119"/>
      <c r="B499" s="32"/>
      <c r="C499" s="120">
        <v>4300</v>
      </c>
      <c r="D499" s="32" t="s">
        <v>22</v>
      </c>
      <c r="E499" s="121">
        <v>4000</v>
      </c>
      <c r="F499" s="65">
        <v>3192.46</v>
      </c>
      <c r="G499" s="30">
        <f t="shared" si="73"/>
        <v>79.8115</v>
      </c>
      <c r="H499" s="30">
        <f>SUM(F499/$F$13)*100</f>
        <v>0.02022623987543871</v>
      </c>
    </row>
    <row r="500" spans="1:3" ht="12.75">
      <c r="A500" s="39"/>
      <c r="B500" s="39"/>
      <c r="C500" s="52"/>
    </row>
    <row r="501" spans="1:3" ht="12.75">
      <c r="A501" s="39"/>
      <c r="B501" s="39"/>
      <c r="C501" s="52"/>
    </row>
    <row r="502" spans="1:3" ht="12.75">
      <c r="A502" s="39"/>
      <c r="B502" s="39"/>
      <c r="C502" s="52"/>
    </row>
    <row r="503" spans="1:3" ht="12.75">
      <c r="A503" s="39"/>
      <c r="B503" s="39"/>
      <c r="C503" s="52"/>
    </row>
    <row r="504" spans="1:3" ht="12.75">
      <c r="A504" s="39"/>
      <c r="B504" s="39"/>
      <c r="C504" s="52"/>
    </row>
    <row r="505" spans="1:3" ht="12.75">
      <c r="A505" s="39"/>
      <c r="B505" s="39"/>
      <c r="C505" s="52"/>
    </row>
    <row r="506" spans="1:3" ht="12.75">
      <c r="A506" s="39"/>
      <c r="B506" s="39"/>
      <c r="C506" s="52"/>
    </row>
    <row r="507" spans="1:3" ht="12.75">
      <c r="A507" s="39"/>
      <c r="B507" s="39"/>
      <c r="C507" s="52"/>
    </row>
    <row r="508" spans="1:3" ht="12.75">
      <c r="A508" s="39"/>
      <c r="B508" s="39"/>
      <c r="C508" s="52"/>
    </row>
    <row r="509" spans="1:3" ht="12.75">
      <c r="A509" s="39"/>
      <c r="B509" s="39"/>
      <c r="C509" s="52"/>
    </row>
    <row r="510" spans="1:3" ht="12.75">
      <c r="A510" s="39"/>
      <c r="B510" s="39"/>
      <c r="C510" s="52"/>
    </row>
    <row r="511" spans="1:3" ht="12.75">
      <c r="A511" s="39"/>
      <c r="B511" s="39"/>
      <c r="C511" s="52"/>
    </row>
    <row r="512" spans="1:3" ht="12.75">
      <c r="A512" s="39"/>
      <c r="B512" s="39"/>
      <c r="C512" s="52"/>
    </row>
    <row r="513" spans="1:3" ht="12.75">
      <c r="A513" s="39"/>
      <c r="B513" s="39"/>
      <c r="C513" s="52"/>
    </row>
    <row r="514" spans="1:3" ht="12.75">
      <c r="A514" s="39"/>
      <c r="B514" s="39"/>
      <c r="C514" s="52"/>
    </row>
    <row r="515" spans="1:3" ht="12.75">
      <c r="A515" s="39"/>
      <c r="B515" s="39"/>
      <c r="C515" s="52"/>
    </row>
    <row r="516" spans="1:3" ht="12.75">
      <c r="A516" s="39"/>
      <c r="B516" s="39"/>
      <c r="C516" s="52"/>
    </row>
    <row r="517" spans="1:2" ht="12.75">
      <c r="A517" s="39"/>
      <c r="B517" s="39"/>
    </row>
    <row r="518" spans="1:2" ht="12.75">
      <c r="A518" s="39"/>
      <c r="B518" s="39"/>
    </row>
    <row r="519" spans="1:2" ht="12.75">
      <c r="A519" s="39"/>
      <c r="B519" s="39"/>
    </row>
    <row r="520" spans="1:2" ht="12.75">
      <c r="A520" s="39"/>
      <c r="B520" s="39"/>
    </row>
    <row r="521" spans="1:2" ht="12.75">
      <c r="A521" s="39"/>
      <c r="B521" s="39"/>
    </row>
    <row r="522" spans="1:2" ht="12.75">
      <c r="A522" s="39"/>
      <c r="B522" s="39"/>
    </row>
    <row r="523" spans="1:2" ht="12.75">
      <c r="A523" s="39"/>
      <c r="B523" s="39"/>
    </row>
    <row r="524" spans="1:2" ht="12.75">
      <c r="A524" s="39"/>
      <c r="B524" s="39"/>
    </row>
    <row r="525" spans="1:2" ht="12.75">
      <c r="A525" s="39"/>
      <c r="B525" s="39"/>
    </row>
    <row r="526" spans="1:2" ht="12.75">
      <c r="A526" s="39"/>
      <c r="B526" s="39"/>
    </row>
    <row r="527" spans="1:2" ht="12.75">
      <c r="A527" s="39"/>
      <c r="B527" s="39"/>
    </row>
    <row r="528" spans="1:2" ht="12.75">
      <c r="A528" s="39"/>
      <c r="B528" s="39"/>
    </row>
    <row r="529" spans="1:2" ht="12.75">
      <c r="A529" s="39"/>
      <c r="B529" s="39"/>
    </row>
    <row r="530" spans="1:2" ht="12.75">
      <c r="A530" s="39"/>
      <c r="B530" s="39"/>
    </row>
    <row r="531" spans="1:2" ht="12.75">
      <c r="A531" s="39"/>
      <c r="B531" s="39"/>
    </row>
    <row r="532" spans="1:2" ht="12.75">
      <c r="A532" s="39"/>
      <c r="B532" s="39"/>
    </row>
    <row r="533" spans="1:2" ht="12.75">
      <c r="A533" s="39"/>
      <c r="B533" s="39"/>
    </row>
    <row r="534" spans="1:2" ht="12.75">
      <c r="A534" s="39"/>
      <c r="B534" s="39"/>
    </row>
    <row r="535" spans="1:2" ht="12.75">
      <c r="A535" s="39"/>
      <c r="B535" s="39"/>
    </row>
    <row r="536" spans="1:2" ht="12.75">
      <c r="A536" s="39"/>
      <c r="B536" s="39"/>
    </row>
    <row r="537" spans="1:2" ht="12.75">
      <c r="A537" s="39"/>
      <c r="B537" s="39"/>
    </row>
    <row r="538" spans="1:2" ht="12.75">
      <c r="A538" s="39"/>
      <c r="B538" s="39"/>
    </row>
    <row r="539" spans="1:2" ht="12.75">
      <c r="A539" s="39"/>
      <c r="B539" s="39"/>
    </row>
    <row r="540" spans="1:2" ht="12.75">
      <c r="A540" s="39"/>
      <c r="B540" s="39"/>
    </row>
    <row r="541" spans="1:2" ht="12.75">
      <c r="A541" s="39"/>
      <c r="B541" s="39"/>
    </row>
    <row r="542" spans="1:2" ht="12.75">
      <c r="A542" s="39"/>
      <c r="B542" s="39"/>
    </row>
    <row r="543" spans="1:2" ht="12.75">
      <c r="A543" s="39"/>
      <c r="B543" s="39"/>
    </row>
    <row r="544" spans="1:2" ht="12.75">
      <c r="A544" s="39"/>
      <c r="B544" s="39"/>
    </row>
    <row r="545" spans="1:2" ht="12.75">
      <c r="A545" s="39"/>
      <c r="B545" s="39"/>
    </row>
    <row r="546" spans="1:2" ht="12.75">
      <c r="A546" s="39"/>
      <c r="B546" s="39"/>
    </row>
    <row r="547" spans="1:2" ht="12.75">
      <c r="A547" s="39"/>
      <c r="B547" s="39"/>
    </row>
    <row r="548" spans="1:2" ht="12.75">
      <c r="A548" s="39"/>
      <c r="B548" s="39"/>
    </row>
    <row r="549" spans="1:2" ht="12.75">
      <c r="A549" s="39"/>
      <c r="B549" s="39"/>
    </row>
    <row r="550" spans="1:2" ht="12.75">
      <c r="A550" s="39"/>
      <c r="B550" s="39"/>
    </row>
    <row r="551" spans="1:2" ht="12.75">
      <c r="A551" s="39"/>
      <c r="B551" s="39"/>
    </row>
    <row r="552" spans="1:2" ht="12.75">
      <c r="A552" s="39"/>
      <c r="B552" s="39"/>
    </row>
    <row r="553" spans="1:2" ht="12.75">
      <c r="A553" s="39"/>
      <c r="B553" s="39"/>
    </row>
    <row r="554" spans="1:2" ht="12.75">
      <c r="A554" s="39"/>
      <c r="B554" s="39"/>
    </row>
    <row r="555" spans="1:2" ht="12.75">
      <c r="A555" s="39"/>
      <c r="B555" s="39"/>
    </row>
    <row r="556" spans="1:2" ht="12.75">
      <c r="A556" s="39"/>
      <c r="B556" s="39"/>
    </row>
    <row r="557" spans="1:2" ht="12.75">
      <c r="A557" s="39"/>
      <c r="B557" s="39"/>
    </row>
    <row r="558" spans="1:2" ht="12.75">
      <c r="A558" s="39"/>
      <c r="B558" s="39"/>
    </row>
    <row r="559" spans="1:2" ht="12.75">
      <c r="A559" s="39"/>
      <c r="B559" s="39"/>
    </row>
    <row r="560" spans="1:2" ht="12.75">
      <c r="A560" s="39"/>
      <c r="B560" s="39"/>
    </row>
    <row r="561" spans="1:2" ht="12.75">
      <c r="A561" s="39"/>
      <c r="B561" s="39"/>
    </row>
    <row r="562" spans="1:2" ht="12.75">
      <c r="A562" s="39"/>
      <c r="B562" s="39"/>
    </row>
    <row r="563" spans="1:2" ht="12.75">
      <c r="A563" s="39"/>
      <c r="B563" s="39"/>
    </row>
    <row r="564" spans="1:2" ht="12.75">
      <c r="A564" s="39"/>
      <c r="B564" s="39"/>
    </row>
    <row r="565" spans="1:2" ht="12.75">
      <c r="A565" s="39"/>
      <c r="B565" s="39"/>
    </row>
    <row r="566" spans="1:2" ht="12.75">
      <c r="A566" s="39"/>
      <c r="B566" s="39"/>
    </row>
    <row r="567" spans="1:2" ht="12.75">
      <c r="A567" s="39"/>
      <c r="B567" s="39"/>
    </row>
    <row r="568" spans="1:2" ht="12.75">
      <c r="A568" s="39"/>
      <c r="B568" s="39"/>
    </row>
    <row r="569" spans="1:2" ht="12.75">
      <c r="A569" s="39"/>
      <c r="B569" s="39"/>
    </row>
    <row r="570" spans="1:2" ht="12.75">
      <c r="A570" s="39"/>
      <c r="B570" s="39"/>
    </row>
    <row r="571" spans="1:2" ht="12.75">
      <c r="A571" s="39"/>
      <c r="B571" s="39"/>
    </row>
    <row r="572" spans="1:2" ht="12.75">
      <c r="A572" s="39"/>
      <c r="B572" s="39"/>
    </row>
    <row r="573" spans="1:2" ht="12.75">
      <c r="A573" s="39"/>
      <c r="B573" s="39"/>
    </row>
    <row r="574" spans="1:2" ht="12.75">
      <c r="A574" s="39"/>
      <c r="B574" s="39"/>
    </row>
    <row r="575" spans="1:2" ht="12.75">
      <c r="A575" s="39"/>
      <c r="B575" s="39"/>
    </row>
    <row r="576" spans="1:2" ht="12.75">
      <c r="A576" s="39"/>
      <c r="B576" s="39"/>
    </row>
    <row r="577" spans="1:2" ht="12.75">
      <c r="A577" s="39"/>
      <c r="B577" s="39"/>
    </row>
    <row r="578" spans="1:2" ht="12.75">
      <c r="A578" s="39"/>
      <c r="B578" s="39"/>
    </row>
    <row r="579" spans="1:2" ht="12.75">
      <c r="A579" s="39"/>
      <c r="B579" s="39"/>
    </row>
    <row r="580" spans="1:2" ht="12.75">
      <c r="A580" s="39"/>
      <c r="B580" s="39"/>
    </row>
    <row r="581" spans="1:2" ht="12.75">
      <c r="A581" s="39"/>
      <c r="B581" s="39"/>
    </row>
    <row r="582" spans="1:2" ht="12.75">
      <c r="A582" s="39"/>
      <c r="B582" s="39"/>
    </row>
    <row r="583" spans="1:2" ht="12.75">
      <c r="A583" s="39"/>
      <c r="B583" s="39"/>
    </row>
    <row r="584" spans="1:2" ht="12.75">
      <c r="A584" s="39"/>
      <c r="B584" s="39"/>
    </row>
    <row r="585" spans="1:2" ht="12.75">
      <c r="A585" s="39"/>
      <c r="B585" s="39"/>
    </row>
    <row r="586" spans="1:2" ht="12.75">
      <c r="A586" s="39"/>
      <c r="B586" s="39"/>
    </row>
    <row r="587" spans="1:2" ht="12.75">
      <c r="A587" s="39"/>
      <c r="B587" s="39"/>
    </row>
    <row r="588" spans="1:2" ht="12.75">
      <c r="A588" s="39"/>
      <c r="B588" s="39"/>
    </row>
    <row r="589" spans="1:2" ht="12.75">
      <c r="A589" s="39"/>
      <c r="B589" s="39"/>
    </row>
    <row r="590" spans="1:2" ht="12.75">
      <c r="A590" s="39"/>
      <c r="B590" s="39"/>
    </row>
    <row r="591" spans="1:2" ht="12.75">
      <c r="A591" s="39"/>
      <c r="B591" s="39"/>
    </row>
    <row r="592" spans="1:2" ht="12.75">
      <c r="A592" s="39"/>
      <c r="B592" s="39"/>
    </row>
    <row r="593" spans="1:2" ht="12.75">
      <c r="A593" s="39"/>
      <c r="B593" s="39"/>
    </row>
    <row r="594" spans="1:2" ht="12.75">
      <c r="A594" s="39"/>
      <c r="B594" s="39"/>
    </row>
    <row r="595" spans="1:2" ht="12.75">
      <c r="A595" s="39"/>
      <c r="B595" s="39"/>
    </row>
    <row r="596" spans="1:2" ht="12.75">
      <c r="A596" s="39"/>
      <c r="B596" s="39"/>
    </row>
    <row r="597" spans="1:2" ht="12.75">
      <c r="A597" s="39"/>
      <c r="B597" s="39"/>
    </row>
    <row r="598" spans="1:2" ht="12.75">
      <c r="A598" s="39"/>
      <c r="B598" s="39"/>
    </row>
    <row r="599" spans="1:2" ht="12.75">
      <c r="A599" s="39"/>
      <c r="B599" s="39"/>
    </row>
    <row r="600" spans="1:2" ht="12.75">
      <c r="A600" s="39"/>
      <c r="B600" s="39"/>
    </row>
    <row r="601" spans="1:2" ht="12.75">
      <c r="A601" s="39"/>
      <c r="B601" s="39"/>
    </row>
    <row r="602" spans="1:2" ht="12.75">
      <c r="A602" s="39"/>
      <c r="B602" s="39"/>
    </row>
    <row r="603" spans="1:2" ht="12.75">
      <c r="A603" s="39"/>
      <c r="B603" s="39"/>
    </row>
    <row r="604" spans="1:2" ht="12.75">
      <c r="A604" s="39"/>
      <c r="B604" s="39"/>
    </row>
    <row r="605" spans="1:2" ht="12.75">
      <c r="A605" s="39"/>
      <c r="B605" s="39"/>
    </row>
    <row r="606" spans="1:2" ht="12.75">
      <c r="A606" s="39"/>
      <c r="B606" s="39"/>
    </row>
    <row r="607" spans="1:2" ht="12.75">
      <c r="A607" s="39"/>
      <c r="B607" s="39"/>
    </row>
    <row r="608" spans="1:2" ht="12.75">
      <c r="A608" s="39"/>
      <c r="B608" s="39"/>
    </row>
    <row r="609" spans="1:2" ht="12.75">
      <c r="A609" s="39"/>
      <c r="B609" s="39"/>
    </row>
    <row r="610" spans="1:2" ht="12.75">
      <c r="A610" s="39"/>
      <c r="B610" s="39"/>
    </row>
    <row r="611" spans="1:2" ht="12.75">
      <c r="A611" s="39"/>
      <c r="B611" s="39"/>
    </row>
    <row r="612" spans="1:2" ht="12.75">
      <c r="A612" s="39"/>
      <c r="B612" s="39"/>
    </row>
    <row r="613" spans="1:2" ht="12.75">
      <c r="A613" s="39"/>
      <c r="B613" s="39"/>
    </row>
    <row r="614" spans="1:2" ht="12.75">
      <c r="A614" s="39"/>
      <c r="B614" s="39"/>
    </row>
    <row r="615" spans="1:2" ht="12.75">
      <c r="A615" s="39"/>
      <c r="B615" s="39"/>
    </row>
    <row r="616" spans="1:2" ht="12.75">
      <c r="A616" s="39"/>
      <c r="B616" s="39"/>
    </row>
    <row r="617" spans="1:2" ht="12.75">
      <c r="A617" s="39"/>
      <c r="B617" s="39"/>
    </row>
    <row r="618" spans="1:2" ht="12.75">
      <c r="A618" s="39"/>
      <c r="B618" s="39"/>
    </row>
    <row r="619" spans="1:2" ht="12.75">
      <c r="A619" s="39"/>
      <c r="B619" s="39"/>
    </row>
    <row r="620" spans="1:2" ht="12.75">
      <c r="A620" s="39"/>
      <c r="B620" s="39"/>
    </row>
    <row r="621" spans="1:2" ht="12.75">
      <c r="A621" s="39"/>
      <c r="B621" s="39"/>
    </row>
    <row r="622" spans="1:2" ht="12.75">
      <c r="A622" s="39"/>
      <c r="B622" s="39"/>
    </row>
    <row r="623" spans="1:2" ht="12.75">
      <c r="A623" s="39"/>
      <c r="B623" s="39"/>
    </row>
    <row r="624" spans="1:2" ht="12.75">
      <c r="A624" s="39"/>
      <c r="B624" s="39"/>
    </row>
    <row r="625" spans="1:2" ht="12.75">
      <c r="A625" s="39"/>
      <c r="B625" s="39"/>
    </row>
    <row r="626" spans="1:2" ht="12.75">
      <c r="A626" s="39"/>
      <c r="B626" s="39"/>
    </row>
    <row r="627" spans="1:2" ht="12.75">
      <c r="A627" s="39"/>
      <c r="B627" s="39"/>
    </row>
    <row r="628" spans="1:2" ht="12.75">
      <c r="A628" s="39"/>
      <c r="B628" s="39"/>
    </row>
    <row r="629" spans="1:2" ht="12.75">
      <c r="A629" s="39"/>
      <c r="B629" s="39"/>
    </row>
    <row r="630" spans="1:2" ht="12.75">
      <c r="A630" s="39"/>
      <c r="B630" s="39"/>
    </row>
    <row r="631" spans="1:2" ht="12.75">
      <c r="A631" s="39"/>
      <c r="B631" s="39"/>
    </row>
    <row r="632" spans="1:2" ht="12.75">
      <c r="A632" s="39"/>
      <c r="B632" s="39"/>
    </row>
    <row r="633" spans="1:2" ht="12.75">
      <c r="A633" s="39"/>
      <c r="B633" s="39"/>
    </row>
    <row r="634" spans="1:2" ht="12.75">
      <c r="A634" s="39"/>
      <c r="B634" s="39"/>
    </row>
    <row r="635" spans="1:2" ht="12.75">
      <c r="A635" s="39"/>
      <c r="B635" s="39"/>
    </row>
    <row r="636" spans="1:2" ht="12.75">
      <c r="A636" s="39"/>
      <c r="B636" s="39"/>
    </row>
    <row r="637" spans="1:2" ht="12.75">
      <c r="A637" s="39"/>
      <c r="B637" s="39"/>
    </row>
    <row r="638" spans="1:2" ht="12.75">
      <c r="A638" s="39"/>
      <c r="B638" s="39"/>
    </row>
    <row r="639" spans="1:2" ht="12.75">
      <c r="A639" s="39"/>
      <c r="B639" s="39"/>
    </row>
    <row r="640" spans="1:2" ht="12.75">
      <c r="A640" s="39"/>
      <c r="B640" s="39"/>
    </row>
    <row r="641" spans="1:2" ht="12.75">
      <c r="A641" s="39"/>
      <c r="B641" s="39"/>
    </row>
    <row r="642" spans="1:2" ht="12.75">
      <c r="A642" s="39"/>
      <c r="B642" s="39"/>
    </row>
    <row r="643" spans="1:2" ht="12.75">
      <c r="A643" s="39"/>
      <c r="B643" s="39"/>
    </row>
    <row r="644" spans="1:2" ht="12.75">
      <c r="A644" s="39"/>
      <c r="B644" s="39"/>
    </row>
    <row r="645" spans="1:2" ht="12.75">
      <c r="A645" s="39"/>
      <c r="B645" s="39"/>
    </row>
    <row r="646" spans="1:2" ht="12.75">
      <c r="A646" s="39"/>
      <c r="B646" s="39"/>
    </row>
    <row r="647" spans="1:2" ht="12.75">
      <c r="A647" s="39"/>
      <c r="B647" s="39"/>
    </row>
    <row r="648" spans="1:2" ht="12.75">
      <c r="A648" s="39"/>
      <c r="B648" s="39"/>
    </row>
    <row r="649" spans="1:2" ht="12.75">
      <c r="A649" s="39"/>
      <c r="B649" s="39"/>
    </row>
    <row r="650" spans="1:2" ht="12.75">
      <c r="A650" s="39"/>
      <c r="B650" s="39"/>
    </row>
    <row r="651" spans="1:2" ht="12.75">
      <c r="A651" s="39"/>
      <c r="B651" s="39"/>
    </row>
    <row r="652" spans="1:2" ht="12.75">
      <c r="A652" s="39"/>
      <c r="B652" s="39"/>
    </row>
    <row r="653" spans="1:2" ht="12.75">
      <c r="A653" s="39"/>
      <c r="B653" s="39"/>
    </row>
    <row r="654" spans="1:2" ht="12.75">
      <c r="A654" s="39"/>
      <c r="B654" s="39"/>
    </row>
    <row r="655" spans="1:2" ht="12.75">
      <c r="A655" s="39"/>
      <c r="B655" s="39"/>
    </row>
    <row r="656" spans="1:2" ht="12.75">
      <c r="A656" s="39"/>
      <c r="B656" s="39"/>
    </row>
    <row r="657" spans="1:2" ht="12.75">
      <c r="A657" s="39"/>
      <c r="B657" s="39"/>
    </row>
    <row r="658" spans="1:2" ht="12.75">
      <c r="A658" s="39"/>
      <c r="B658" s="39"/>
    </row>
    <row r="659" spans="1:2" ht="12.75">
      <c r="A659" s="39"/>
      <c r="B659" s="39"/>
    </row>
    <row r="660" spans="1:2" ht="12.75">
      <c r="A660" s="39"/>
      <c r="B660" s="39"/>
    </row>
    <row r="661" spans="1:2" ht="12.75">
      <c r="A661" s="39"/>
      <c r="B661" s="39"/>
    </row>
    <row r="662" spans="1:2" ht="12.75">
      <c r="A662" s="39"/>
      <c r="B662" s="39"/>
    </row>
    <row r="663" spans="1:2" ht="12.75">
      <c r="A663" s="39"/>
      <c r="B663" s="39"/>
    </row>
    <row r="664" spans="1:2" ht="12.75">
      <c r="A664" s="39"/>
      <c r="B664" s="39"/>
    </row>
    <row r="665" spans="1:2" ht="12.75">
      <c r="A665" s="39"/>
      <c r="B665" s="39"/>
    </row>
    <row r="666" spans="1:2" ht="12.75">
      <c r="A666" s="39"/>
      <c r="B666" s="39"/>
    </row>
    <row r="667" spans="1:2" ht="12.75">
      <c r="A667" s="39"/>
      <c r="B667" s="39"/>
    </row>
    <row r="668" spans="1:2" ht="12.75">
      <c r="A668" s="39"/>
      <c r="B668" s="39"/>
    </row>
    <row r="669" spans="1:2" ht="12.75">
      <c r="A669" s="39"/>
      <c r="B669" s="39"/>
    </row>
    <row r="670" spans="1:2" ht="12.75">
      <c r="A670" s="39"/>
      <c r="B670" s="39"/>
    </row>
    <row r="671" spans="1:2" ht="12.75">
      <c r="A671" s="39"/>
      <c r="B671" s="39"/>
    </row>
    <row r="672" spans="1:2" ht="12.75">
      <c r="A672" s="39"/>
      <c r="B672" s="39"/>
    </row>
    <row r="673" spans="1:2" ht="12.75">
      <c r="A673" s="39"/>
      <c r="B673" s="39"/>
    </row>
    <row r="674" spans="1:2" ht="12.75">
      <c r="A674" s="39"/>
      <c r="B674" s="39"/>
    </row>
    <row r="675" spans="1:2" ht="12.75">
      <c r="A675" s="39"/>
      <c r="B675" s="39"/>
    </row>
    <row r="676" spans="1:2" ht="12.75">
      <c r="A676" s="39"/>
      <c r="B676" s="39"/>
    </row>
    <row r="677" spans="1:2" ht="12.75">
      <c r="A677" s="39"/>
      <c r="B677" s="39"/>
    </row>
    <row r="678" spans="1:2" ht="12.75">
      <c r="A678" s="39"/>
      <c r="B678" s="39"/>
    </row>
    <row r="679" spans="1:2" ht="12.75">
      <c r="A679" s="39"/>
      <c r="B679" s="39"/>
    </row>
    <row r="680" spans="1:2" ht="12.75">
      <c r="A680" s="39"/>
      <c r="B680" s="39"/>
    </row>
    <row r="681" spans="1:2" ht="12.75">
      <c r="A681" s="39"/>
      <c r="B681" s="39"/>
    </row>
    <row r="682" spans="1:2" ht="12.75">
      <c r="A682" s="39"/>
      <c r="B682" s="39"/>
    </row>
    <row r="683" spans="1:2" ht="12.75">
      <c r="A683" s="39"/>
      <c r="B683" s="39"/>
    </row>
    <row r="684" spans="1:2" ht="12.75">
      <c r="A684" s="39"/>
      <c r="B684" s="39"/>
    </row>
    <row r="685" spans="1:2" ht="12.75">
      <c r="A685" s="39"/>
      <c r="B685" s="39"/>
    </row>
    <row r="686" spans="1:2" ht="12.75">
      <c r="A686" s="39"/>
      <c r="B686" s="39"/>
    </row>
    <row r="687" spans="1:2" ht="12.75">
      <c r="A687" s="39"/>
      <c r="B687" s="39"/>
    </row>
    <row r="688" spans="1:2" ht="12.75">
      <c r="A688" s="39"/>
      <c r="B688" s="39"/>
    </row>
    <row r="689" spans="1:2" ht="12.75">
      <c r="A689" s="39"/>
      <c r="B689" s="39"/>
    </row>
    <row r="690" spans="1:2" ht="12.75">
      <c r="A690" s="39"/>
      <c r="B690" s="39"/>
    </row>
    <row r="691" spans="1:2" ht="12.75">
      <c r="A691" s="39"/>
      <c r="B691" s="39"/>
    </row>
    <row r="692" spans="1:2" ht="12.75">
      <c r="A692" s="39"/>
      <c r="B692" s="39"/>
    </row>
    <row r="693" spans="1:2" ht="12.75">
      <c r="A693" s="39"/>
      <c r="B693" s="39"/>
    </row>
    <row r="694" spans="1:2" ht="12.75">
      <c r="A694" s="39"/>
      <c r="B694" s="39"/>
    </row>
    <row r="695" spans="1:2" ht="12.75">
      <c r="A695" s="39"/>
      <c r="B695" s="39"/>
    </row>
    <row r="696" spans="1:2" ht="12.75">
      <c r="A696" s="39"/>
      <c r="B696" s="39"/>
    </row>
    <row r="697" spans="1:2" ht="12.75">
      <c r="A697" s="39"/>
      <c r="B697" s="39"/>
    </row>
    <row r="698" spans="1:2" ht="12.75">
      <c r="A698" s="39"/>
      <c r="B698" s="39"/>
    </row>
    <row r="699" spans="1:2" ht="12.75">
      <c r="A699" s="39"/>
      <c r="B699" s="39"/>
    </row>
    <row r="700" spans="1:2" ht="12.75">
      <c r="A700" s="39"/>
      <c r="B700" s="39"/>
    </row>
    <row r="701" spans="1:2" ht="12.75">
      <c r="A701" s="39"/>
      <c r="B701" s="39"/>
    </row>
    <row r="702" spans="1:2" ht="12.75">
      <c r="A702" s="39"/>
      <c r="B702" s="39"/>
    </row>
    <row r="703" spans="1:2" ht="12.75">
      <c r="A703" s="39"/>
      <c r="B703" s="39"/>
    </row>
    <row r="704" spans="1:2" ht="12.75">
      <c r="A704" s="39"/>
      <c r="B704" s="39"/>
    </row>
    <row r="705" spans="1:2" ht="12.75">
      <c r="A705" s="39"/>
      <c r="B705" s="39"/>
    </row>
    <row r="706" spans="1:2" ht="12.75">
      <c r="A706" s="39"/>
      <c r="B706" s="39"/>
    </row>
    <row r="707" spans="1:2" ht="12.75">
      <c r="A707" s="39"/>
      <c r="B707" s="39"/>
    </row>
    <row r="708" spans="1:2" ht="12.75">
      <c r="A708" s="39"/>
      <c r="B708" s="39"/>
    </row>
    <row r="709" spans="1:2" ht="12.75">
      <c r="A709" s="39"/>
      <c r="B709" s="39"/>
    </row>
    <row r="710" spans="1:2" ht="12.75">
      <c r="A710" s="39"/>
      <c r="B710" s="39"/>
    </row>
    <row r="711" spans="1:2" ht="12.75">
      <c r="A711" s="39"/>
      <c r="B711" s="39"/>
    </row>
    <row r="712" spans="1:2" ht="12.75">
      <c r="A712" s="39"/>
      <c r="B712" s="39"/>
    </row>
    <row r="713" spans="1:2" ht="12.75">
      <c r="A713" s="39"/>
      <c r="B713" s="39"/>
    </row>
    <row r="714" spans="1:2" ht="12.75">
      <c r="A714" s="39"/>
      <c r="B714" s="39"/>
    </row>
    <row r="715" spans="1:2" ht="12.75">
      <c r="A715" s="39"/>
      <c r="B715" s="39"/>
    </row>
    <row r="716" spans="1:2" ht="12.75">
      <c r="A716" s="39"/>
      <c r="B716" s="39"/>
    </row>
    <row r="717" spans="1:2" ht="12.75">
      <c r="A717" s="39"/>
      <c r="B717" s="39"/>
    </row>
    <row r="718" spans="1:2" ht="12.75">
      <c r="A718" s="39"/>
      <c r="B718" s="39"/>
    </row>
    <row r="719" spans="1:2" ht="12.75">
      <c r="A719" s="39"/>
      <c r="B719" s="39"/>
    </row>
    <row r="720" spans="1:2" ht="12.75">
      <c r="A720" s="39"/>
      <c r="B720" s="39"/>
    </row>
    <row r="721" spans="1:2" ht="12.75">
      <c r="A721" s="39"/>
      <c r="B721" s="39"/>
    </row>
    <row r="722" spans="1:2" ht="12.75">
      <c r="A722" s="39"/>
      <c r="B722" s="39"/>
    </row>
    <row r="723" spans="1:2" ht="12.75">
      <c r="A723" s="39"/>
      <c r="B723" s="39"/>
    </row>
    <row r="724" spans="1:2" ht="12.75">
      <c r="A724" s="39"/>
      <c r="B724" s="39"/>
    </row>
    <row r="725" spans="1:2" ht="12.75">
      <c r="A725" s="39"/>
      <c r="B725" s="39"/>
    </row>
    <row r="726" spans="1:2" ht="12.75">
      <c r="A726" s="39"/>
      <c r="B726" s="39"/>
    </row>
    <row r="727" spans="1:2" ht="12.75">
      <c r="A727" s="39"/>
      <c r="B727" s="39"/>
    </row>
    <row r="728" spans="1:2" ht="12.75">
      <c r="A728" s="39"/>
      <c r="B728" s="39"/>
    </row>
    <row r="729" spans="1:2" ht="12.75">
      <c r="A729" s="39"/>
      <c r="B729" s="39"/>
    </row>
    <row r="730" spans="1:2" ht="12.75">
      <c r="A730" s="39"/>
      <c r="B730" s="39"/>
    </row>
    <row r="731" spans="1:2" ht="12.75">
      <c r="A731" s="39"/>
      <c r="B731" s="39"/>
    </row>
    <row r="732" spans="1:2" ht="12.75">
      <c r="A732" s="39"/>
      <c r="B732" s="39"/>
    </row>
    <row r="733" spans="1:2" ht="12.75">
      <c r="A733" s="39"/>
      <c r="B733" s="39"/>
    </row>
    <row r="734" spans="1:2" ht="12.75">
      <c r="A734" s="39"/>
      <c r="B734" s="39"/>
    </row>
    <row r="735" spans="1:2" ht="12.75">
      <c r="A735" s="39"/>
      <c r="B735" s="39"/>
    </row>
    <row r="736" spans="1:2" ht="12.75">
      <c r="A736" s="39"/>
      <c r="B736" s="39"/>
    </row>
    <row r="737" spans="1:2" ht="12.75">
      <c r="A737" s="39"/>
      <c r="B737" s="39"/>
    </row>
    <row r="738" spans="1:2" ht="12.75">
      <c r="A738" s="39"/>
      <c r="B738" s="39"/>
    </row>
    <row r="739" spans="1:2" ht="12.75">
      <c r="A739" s="39"/>
      <c r="B739" s="39"/>
    </row>
    <row r="740" spans="1:2" ht="12.75">
      <c r="A740" s="39"/>
      <c r="B740" s="39"/>
    </row>
    <row r="741" spans="1:2" ht="12.75">
      <c r="A741" s="39"/>
      <c r="B741" s="39"/>
    </row>
    <row r="742" spans="1:2" ht="12.75">
      <c r="A742" s="39"/>
      <c r="B742" s="39"/>
    </row>
    <row r="743" spans="1:2" ht="12.75">
      <c r="A743" s="39"/>
      <c r="B743" s="39"/>
    </row>
    <row r="744" spans="1:2" ht="12.75">
      <c r="A744" s="39"/>
      <c r="B744" s="39"/>
    </row>
    <row r="745" spans="1:2" ht="12.75">
      <c r="A745" s="39"/>
      <c r="B745" s="39"/>
    </row>
    <row r="746" spans="1:2" ht="12.75">
      <c r="A746" s="39"/>
      <c r="B746" s="39"/>
    </row>
    <row r="747" spans="1:2" ht="12.75">
      <c r="A747" s="39"/>
      <c r="B747" s="39"/>
    </row>
    <row r="748" spans="1:2" ht="12.75">
      <c r="A748" s="39"/>
      <c r="B748" s="39"/>
    </row>
    <row r="749" spans="1:2" ht="12.75">
      <c r="A749" s="39"/>
      <c r="B749" s="39"/>
    </row>
    <row r="750" spans="1:2" ht="12.75">
      <c r="A750" s="39"/>
      <c r="B750" s="39"/>
    </row>
    <row r="751" spans="1:2" ht="12.75">
      <c r="A751" s="39"/>
      <c r="B751" s="39"/>
    </row>
    <row r="752" spans="1:2" ht="12.75">
      <c r="A752" s="39"/>
      <c r="B752" s="39"/>
    </row>
    <row r="753" spans="1:2" ht="12.75">
      <c r="A753" s="39"/>
      <c r="B753" s="39"/>
    </row>
    <row r="754" spans="1:2" ht="12.75">
      <c r="A754" s="39"/>
      <c r="B754" s="39"/>
    </row>
    <row r="755" spans="1:2" ht="12.75">
      <c r="A755" s="39"/>
      <c r="B755" s="39"/>
    </row>
    <row r="756" spans="1:2" ht="12.75">
      <c r="A756" s="39"/>
      <c r="B756" s="39"/>
    </row>
    <row r="757" spans="1:2" ht="12.75">
      <c r="A757" s="39"/>
      <c r="B757" s="39"/>
    </row>
    <row r="758" spans="1:2" ht="12.75">
      <c r="A758" s="39"/>
      <c r="B758" s="39"/>
    </row>
    <row r="759" spans="1:2" ht="12.75">
      <c r="A759" s="39"/>
      <c r="B759" s="39"/>
    </row>
    <row r="760" spans="1:2" ht="12.75">
      <c r="A760" s="39"/>
      <c r="B760" s="39"/>
    </row>
    <row r="761" spans="1:2" ht="12.75">
      <c r="A761" s="39"/>
      <c r="B761" s="39"/>
    </row>
    <row r="762" spans="1:2" ht="12.75">
      <c r="A762" s="39"/>
      <c r="B762" s="39"/>
    </row>
    <row r="763" spans="1:2" ht="12.75">
      <c r="A763" s="39"/>
      <c r="B763" s="39"/>
    </row>
    <row r="764" spans="1:2" ht="12.75">
      <c r="A764" s="39"/>
      <c r="B764" s="39"/>
    </row>
    <row r="765" spans="1:2" ht="12.75">
      <c r="A765" s="39"/>
      <c r="B765" s="39"/>
    </row>
    <row r="766" spans="1:2" ht="12.75">
      <c r="A766" s="39"/>
      <c r="B766" s="39"/>
    </row>
    <row r="767" spans="1:2" ht="12.75">
      <c r="A767" s="39"/>
      <c r="B767" s="39"/>
    </row>
    <row r="768" spans="1:2" ht="12.75">
      <c r="A768" s="39"/>
      <c r="B768" s="39"/>
    </row>
    <row r="769" spans="1:2" ht="12.75">
      <c r="A769" s="39"/>
      <c r="B769" s="39"/>
    </row>
    <row r="770" spans="1:2" ht="12.75">
      <c r="A770" s="39"/>
      <c r="B770" s="39"/>
    </row>
    <row r="771" spans="1:2" ht="12.75">
      <c r="A771" s="39"/>
      <c r="B771" s="39"/>
    </row>
    <row r="772" spans="1:2" ht="12.75">
      <c r="A772" s="39"/>
      <c r="B772" s="39"/>
    </row>
    <row r="773" spans="1:2" ht="12.75">
      <c r="A773" s="39"/>
      <c r="B773" s="39"/>
    </row>
    <row r="774" spans="1:2" ht="12.75">
      <c r="A774" s="39"/>
      <c r="B774" s="39"/>
    </row>
    <row r="775" spans="1:2" ht="12.75">
      <c r="A775" s="39"/>
      <c r="B775" s="39"/>
    </row>
    <row r="776" spans="1:2" ht="12.75">
      <c r="A776" s="39"/>
      <c r="B776" s="39"/>
    </row>
    <row r="777" spans="1:2" ht="12.75">
      <c r="A777" s="39"/>
      <c r="B777" s="39"/>
    </row>
    <row r="778" spans="1:2" ht="12.75">
      <c r="A778" s="39"/>
      <c r="B778" s="39"/>
    </row>
    <row r="779" spans="1:2" ht="12.75">
      <c r="A779" s="39"/>
      <c r="B779" s="39"/>
    </row>
    <row r="780" spans="1:2" ht="12.75">
      <c r="A780" s="39"/>
      <c r="B780" s="39"/>
    </row>
    <row r="781" spans="1:2" ht="12.75">
      <c r="A781" s="39"/>
      <c r="B781" s="39"/>
    </row>
    <row r="782" spans="1:2" ht="12.75">
      <c r="A782" s="39"/>
      <c r="B782" s="39"/>
    </row>
    <row r="783" spans="1:2" ht="12.75">
      <c r="A783" s="39"/>
      <c r="B783" s="39"/>
    </row>
    <row r="784" spans="1:2" ht="12.75">
      <c r="A784" s="39"/>
      <c r="B784" s="39"/>
    </row>
    <row r="785" spans="1:2" ht="12.75">
      <c r="A785" s="39"/>
      <c r="B785" s="39"/>
    </row>
    <row r="786" spans="1:2" ht="12.75">
      <c r="A786" s="39"/>
      <c r="B786" s="39"/>
    </row>
    <row r="787" spans="1:2" ht="12.75">
      <c r="A787" s="39"/>
      <c r="B787" s="39"/>
    </row>
    <row r="788" spans="1:2" ht="12.75">
      <c r="A788" s="39"/>
      <c r="B788" s="39"/>
    </row>
    <row r="789" spans="1:2" ht="12.75">
      <c r="A789" s="39"/>
      <c r="B789" s="39"/>
    </row>
    <row r="790" spans="1:2" ht="12.75">
      <c r="A790" s="39"/>
      <c r="B790" s="39"/>
    </row>
    <row r="791" spans="1:2" ht="12.75">
      <c r="A791" s="39"/>
      <c r="B791" s="39"/>
    </row>
    <row r="792" spans="1:2" ht="12.75">
      <c r="A792" s="39"/>
      <c r="B792" s="39"/>
    </row>
    <row r="793" spans="1:2" ht="12.75">
      <c r="A793" s="39"/>
      <c r="B793" s="39"/>
    </row>
    <row r="794" spans="1:2" ht="12.75">
      <c r="A794" s="39"/>
      <c r="B794" s="39"/>
    </row>
    <row r="795" spans="1:2" ht="12.75">
      <c r="A795" s="39"/>
      <c r="B795" s="39"/>
    </row>
    <row r="796" spans="1:2" ht="12.75">
      <c r="A796" s="39"/>
      <c r="B796" s="39"/>
    </row>
    <row r="797" spans="1:2" ht="12.75">
      <c r="A797" s="39"/>
      <c r="B797" s="39"/>
    </row>
    <row r="798" spans="1:2" ht="12.75">
      <c r="A798" s="39"/>
      <c r="B798" s="39"/>
    </row>
    <row r="799" spans="1:2" ht="12.75">
      <c r="A799" s="39"/>
      <c r="B799" s="39"/>
    </row>
    <row r="800" spans="1:2" ht="12.75">
      <c r="A800" s="39"/>
      <c r="B800" s="39"/>
    </row>
    <row r="801" spans="1:2" ht="12.75">
      <c r="A801" s="39"/>
      <c r="B801" s="39"/>
    </row>
    <row r="802" spans="1:2" ht="12.75">
      <c r="A802" s="39"/>
      <c r="B802" s="39"/>
    </row>
    <row r="803" spans="1:2" ht="12.75">
      <c r="A803" s="39"/>
      <c r="B803" s="39"/>
    </row>
    <row r="804" spans="1:2" ht="12.75">
      <c r="A804" s="39"/>
      <c r="B804" s="39"/>
    </row>
    <row r="805" spans="1:2" ht="12.75">
      <c r="A805" s="39"/>
      <c r="B805" s="39"/>
    </row>
    <row r="806" spans="1:2" ht="12.75">
      <c r="A806" s="39"/>
      <c r="B806" s="39"/>
    </row>
    <row r="807" spans="1:2" ht="12.75">
      <c r="A807" s="39"/>
      <c r="B807" s="39"/>
    </row>
    <row r="808" spans="1:2" ht="12.75">
      <c r="A808" s="39"/>
      <c r="B808" s="39"/>
    </row>
    <row r="809" spans="1:2" ht="12.75">
      <c r="A809" s="39"/>
      <c r="B809" s="39"/>
    </row>
    <row r="810" spans="1:2" ht="12.75">
      <c r="A810" s="39"/>
      <c r="B810" s="39"/>
    </row>
    <row r="811" spans="1:2" ht="12.75">
      <c r="A811" s="39"/>
      <c r="B811" s="39"/>
    </row>
    <row r="812" spans="1:2" ht="12.75">
      <c r="A812" s="39"/>
      <c r="B812" s="39"/>
    </row>
    <row r="813" spans="1:2" ht="12.75">
      <c r="A813" s="39"/>
      <c r="B813" s="39"/>
    </row>
    <row r="814" spans="1:2" ht="12.75">
      <c r="A814" s="39"/>
      <c r="B814" s="39"/>
    </row>
    <row r="815" spans="1:2" ht="12.75">
      <c r="A815" s="39"/>
      <c r="B815" s="39"/>
    </row>
    <row r="816" spans="1:2" ht="12.75">
      <c r="A816" s="39"/>
      <c r="B816" s="39"/>
    </row>
    <row r="817" spans="1:2" ht="12.75">
      <c r="A817" s="39"/>
      <c r="B817" s="39"/>
    </row>
    <row r="818" spans="1:2" ht="12.75">
      <c r="A818" s="39"/>
      <c r="B818" s="39"/>
    </row>
    <row r="819" spans="1:2" ht="12.75">
      <c r="A819" s="39"/>
      <c r="B819" s="39"/>
    </row>
    <row r="820" spans="1:2" ht="12.75">
      <c r="A820" s="39"/>
      <c r="B820" s="39"/>
    </row>
    <row r="821" spans="1:2" ht="12.75">
      <c r="A821" s="39"/>
      <c r="B821" s="39"/>
    </row>
    <row r="822" spans="1:2" ht="12.75">
      <c r="A822" s="39"/>
      <c r="B822" s="39"/>
    </row>
    <row r="823" spans="1:2" ht="12.75">
      <c r="A823" s="39"/>
      <c r="B823" s="39"/>
    </row>
    <row r="824" spans="1:2" ht="12.75">
      <c r="A824" s="39"/>
      <c r="B824" s="39"/>
    </row>
    <row r="825" spans="1:2" ht="12.75">
      <c r="A825" s="39"/>
      <c r="B825" s="39"/>
    </row>
    <row r="826" spans="1:2" ht="12.75">
      <c r="A826" s="39"/>
      <c r="B826" s="39"/>
    </row>
    <row r="827" spans="1:2" ht="12.75">
      <c r="A827" s="39"/>
      <c r="B827" s="39"/>
    </row>
    <row r="828" spans="1:2" ht="12.75">
      <c r="A828" s="39"/>
      <c r="B828" s="39"/>
    </row>
    <row r="829" spans="1:2" ht="12.75">
      <c r="A829" s="39"/>
      <c r="B829" s="39"/>
    </row>
    <row r="830" spans="1:2" ht="12.75">
      <c r="A830" s="39"/>
      <c r="B830" s="39"/>
    </row>
    <row r="831" spans="1:2" ht="12.75">
      <c r="A831" s="39"/>
      <c r="B831" s="39"/>
    </row>
    <row r="832" spans="1:2" ht="12.75">
      <c r="A832" s="39"/>
      <c r="B832" s="39"/>
    </row>
    <row r="833" spans="1:2" ht="12.75">
      <c r="A833" s="39"/>
      <c r="B833" s="39"/>
    </row>
    <row r="834" spans="1:2" ht="12.75">
      <c r="A834" s="39"/>
      <c r="B834" s="39"/>
    </row>
    <row r="835" spans="1:2" ht="12.75">
      <c r="A835" s="39"/>
      <c r="B835" s="39"/>
    </row>
    <row r="836" spans="1:2" ht="12.75">
      <c r="A836" s="39"/>
      <c r="B836" s="39"/>
    </row>
    <row r="837" spans="1:2" ht="12.75">
      <c r="A837" s="39"/>
      <c r="B837" s="39"/>
    </row>
    <row r="838" spans="1:2" ht="12.75">
      <c r="A838" s="39"/>
      <c r="B838" s="39"/>
    </row>
    <row r="839" spans="1:2" ht="12.75">
      <c r="A839" s="39"/>
      <c r="B839" s="39"/>
    </row>
    <row r="840" spans="1:2" ht="12.75">
      <c r="A840" s="39"/>
      <c r="B840" s="39"/>
    </row>
    <row r="841" spans="1:2" ht="12.75">
      <c r="A841" s="39"/>
      <c r="B841" s="39"/>
    </row>
    <row r="842" spans="1:2" ht="12.75">
      <c r="A842" s="39"/>
      <c r="B842" s="39"/>
    </row>
    <row r="843" spans="1:2" ht="12.75">
      <c r="A843" s="39"/>
      <c r="B843" s="39"/>
    </row>
    <row r="844" spans="1:2" ht="12.75">
      <c r="A844" s="39"/>
      <c r="B844" s="39"/>
    </row>
    <row r="845" spans="1:2" ht="12.75">
      <c r="A845" s="39"/>
      <c r="B845" s="39"/>
    </row>
    <row r="846" spans="1:2" ht="12.75">
      <c r="A846" s="39"/>
      <c r="B846" s="39"/>
    </row>
    <row r="847" spans="1:2" ht="12.75">
      <c r="A847" s="39"/>
      <c r="B847" s="39"/>
    </row>
    <row r="848" spans="1:2" ht="12.75">
      <c r="A848" s="39"/>
      <c r="B848" s="39"/>
    </row>
    <row r="849" spans="1:2" ht="12.75">
      <c r="A849" s="39"/>
      <c r="B849" s="39"/>
    </row>
    <row r="850" spans="1:2" ht="12.75">
      <c r="A850" s="39"/>
      <c r="B850" s="39"/>
    </row>
    <row r="851" spans="1:2" ht="12.75">
      <c r="A851" s="39"/>
      <c r="B851" s="39"/>
    </row>
    <row r="852" spans="1:2" ht="12.75">
      <c r="A852" s="39"/>
      <c r="B852" s="39"/>
    </row>
    <row r="853" spans="1:2" ht="12.75">
      <c r="A853" s="39"/>
      <c r="B853" s="39"/>
    </row>
    <row r="854" spans="1:2" ht="12.75">
      <c r="A854" s="39"/>
      <c r="B854" s="39"/>
    </row>
    <row r="855" spans="1:2" ht="12.75">
      <c r="A855" s="39"/>
      <c r="B855" s="39"/>
    </row>
    <row r="856" spans="1:2" ht="12.75">
      <c r="A856" s="39"/>
      <c r="B856" s="39"/>
    </row>
    <row r="857" spans="1:2" ht="12.75">
      <c r="A857" s="39"/>
      <c r="B857" s="39"/>
    </row>
    <row r="858" spans="1:2" ht="12.75">
      <c r="A858" s="39"/>
      <c r="B858" s="39"/>
    </row>
    <row r="859" spans="1:2" ht="12.75">
      <c r="A859" s="39"/>
      <c r="B859" s="39"/>
    </row>
    <row r="860" spans="1:2" ht="12.75">
      <c r="A860" s="39"/>
      <c r="B860" s="39"/>
    </row>
    <row r="861" spans="1:2" ht="12.75">
      <c r="A861" s="39"/>
      <c r="B861" s="39"/>
    </row>
    <row r="862" spans="1:2" ht="12.75">
      <c r="A862" s="39"/>
      <c r="B862" s="39"/>
    </row>
    <row r="863" spans="1:2" ht="12.75">
      <c r="A863" s="39"/>
      <c r="B863" s="39"/>
    </row>
    <row r="864" spans="1:2" ht="12.75">
      <c r="A864" s="39"/>
      <c r="B864" s="39"/>
    </row>
    <row r="865" spans="1:2" ht="12.75">
      <c r="A865" s="39"/>
      <c r="B865" s="39"/>
    </row>
    <row r="866" spans="1:2" ht="12.75">
      <c r="A866" s="39"/>
      <c r="B866" s="39"/>
    </row>
    <row r="867" spans="1:2" ht="12.75">
      <c r="A867" s="39"/>
      <c r="B867" s="39"/>
    </row>
    <row r="868" spans="1:2" ht="12.75">
      <c r="A868" s="39"/>
      <c r="B868" s="39"/>
    </row>
    <row r="869" spans="1:2" ht="12.75">
      <c r="A869" s="39"/>
      <c r="B869" s="39"/>
    </row>
    <row r="870" spans="1:2" ht="12.75">
      <c r="A870" s="39"/>
      <c r="B870" s="39"/>
    </row>
    <row r="871" spans="1:2" ht="12.75">
      <c r="A871" s="39"/>
      <c r="B871" s="39"/>
    </row>
    <row r="872" spans="1:2" ht="12.75">
      <c r="A872" s="39"/>
      <c r="B872" s="39"/>
    </row>
    <row r="873" spans="1:2" ht="12.75">
      <c r="A873" s="39"/>
      <c r="B873" s="39"/>
    </row>
    <row r="874" spans="1:2" ht="12.75">
      <c r="A874" s="39"/>
      <c r="B874" s="39"/>
    </row>
    <row r="875" spans="1:2" ht="12.75">
      <c r="A875" s="39"/>
      <c r="B875" s="39"/>
    </row>
    <row r="876" spans="1:2" ht="12.75">
      <c r="A876" s="39"/>
      <c r="B876" s="39"/>
    </row>
    <row r="877" spans="1:2" ht="12.75">
      <c r="A877" s="39"/>
      <c r="B877" s="39"/>
    </row>
    <row r="878" spans="1:2" ht="12.75">
      <c r="A878" s="39"/>
      <c r="B878" s="39"/>
    </row>
    <row r="879" spans="1:2" ht="12.75">
      <c r="A879" s="39"/>
      <c r="B879" s="39"/>
    </row>
    <row r="880" spans="1:2" ht="12.75">
      <c r="A880" s="39"/>
      <c r="B880" s="39"/>
    </row>
    <row r="881" spans="1:2" ht="12.75">
      <c r="A881" s="39"/>
      <c r="B881" s="39"/>
    </row>
    <row r="882" spans="1:2" ht="12.75">
      <c r="A882" s="39"/>
      <c r="B882" s="39"/>
    </row>
    <row r="883" spans="1:2" ht="12.75">
      <c r="A883" s="39"/>
      <c r="B883" s="39"/>
    </row>
    <row r="884" spans="1:2" ht="12.75">
      <c r="A884" s="39"/>
      <c r="B884" s="39"/>
    </row>
    <row r="885" spans="1:2" ht="12.75">
      <c r="A885" s="39"/>
      <c r="B885" s="39"/>
    </row>
    <row r="886" spans="1:2" ht="12.75">
      <c r="A886" s="39"/>
      <c r="B886" s="39"/>
    </row>
    <row r="887" spans="1:2" ht="12.75">
      <c r="A887" s="39"/>
      <c r="B887" s="39"/>
    </row>
    <row r="888" spans="1:2" ht="12.75">
      <c r="A888" s="39"/>
      <c r="B888" s="39"/>
    </row>
    <row r="889" spans="1:2" ht="12.75">
      <c r="A889" s="39"/>
      <c r="B889" s="39"/>
    </row>
    <row r="890" spans="1:2" ht="12.75">
      <c r="A890" s="39"/>
      <c r="B890" s="39"/>
    </row>
    <row r="891" spans="1:2" ht="12.75">
      <c r="A891" s="39"/>
      <c r="B891" s="39"/>
    </row>
    <row r="892" spans="1:2" ht="12.75">
      <c r="A892" s="39"/>
      <c r="B892" s="39"/>
    </row>
    <row r="893" spans="1:2" ht="12.75">
      <c r="A893" s="39"/>
      <c r="B893" s="39"/>
    </row>
    <row r="894" spans="1:2" ht="12.75">
      <c r="A894" s="39"/>
      <c r="B894" s="39"/>
    </row>
    <row r="895" spans="1:2" ht="12.75">
      <c r="A895" s="39"/>
      <c r="B895" s="39"/>
    </row>
    <row r="896" spans="1:2" ht="12.75">
      <c r="A896" s="39"/>
      <c r="B896" s="39"/>
    </row>
    <row r="897" spans="1:2" ht="12.75">
      <c r="A897" s="39"/>
      <c r="B897" s="39"/>
    </row>
    <row r="898" spans="1:2" ht="12.75">
      <c r="A898" s="39"/>
      <c r="B898" s="39"/>
    </row>
    <row r="899" spans="1:2" ht="12.75">
      <c r="A899" s="39"/>
      <c r="B899" s="39"/>
    </row>
    <row r="900" spans="1:2" ht="12.75">
      <c r="A900" s="39"/>
      <c r="B900" s="39"/>
    </row>
    <row r="901" spans="1:2" ht="12.75">
      <c r="A901" s="39"/>
      <c r="B901" s="39"/>
    </row>
    <row r="902" spans="1:2" ht="12.75">
      <c r="A902" s="39"/>
      <c r="B902" s="39"/>
    </row>
    <row r="903" spans="1:2" ht="12.75">
      <c r="A903" s="39"/>
      <c r="B903" s="39"/>
    </row>
    <row r="904" spans="1:2" ht="12.75">
      <c r="A904" s="39"/>
      <c r="B904" s="39"/>
    </row>
    <row r="905" spans="1:2" ht="12.75">
      <c r="A905" s="39"/>
      <c r="B905" s="39"/>
    </row>
    <row r="906" spans="1:2" ht="12.75">
      <c r="A906" s="39"/>
      <c r="B906" s="39"/>
    </row>
    <row r="907" spans="1:2" ht="12.75">
      <c r="A907" s="39"/>
      <c r="B907" s="39"/>
    </row>
    <row r="908" spans="1:2" ht="12.75">
      <c r="A908" s="39"/>
      <c r="B908" s="39"/>
    </row>
    <row r="909" spans="1:2" ht="12.75">
      <c r="A909" s="39"/>
      <c r="B909" s="39"/>
    </row>
    <row r="910" spans="1:2" ht="12.75">
      <c r="A910" s="39"/>
      <c r="B910" s="39"/>
    </row>
    <row r="911" spans="1:2" ht="12.75">
      <c r="A911" s="39"/>
      <c r="B911" s="39"/>
    </row>
    <row r="912" spans="1:2" ht="12.75">
      <c r="A912" s="39"/>
      <c r="B912" s="39"/>
    </row>
    <row r="913" spans="1:2" ht="12.75">
      <c r="A913" s="39"/>
      <c r="B913" s="39"/>
    </row>
    <row r="914" spans="1:2" ht="12.75">
      <c r="A914" s="39"/>
      <c r="B914" s="39"/>
    </row>
    <row r="915" spans="1:2" ht="12.75">
      <c r="A915" s="39"/>
      <c r="B915" s="39"/>
    </row>
    <row r="916" spans="1:2" ht="12.75">
      <c r="A916" s="39"/>
      <c r="B916" s="39"/>
    </row>
    <row r="917" spans="1:2" ht="12.75">
      <c r="A917" s="39"/>
      <c r="B917" s="39"/>
    </row>
    <row r="918" spans="1:2" ht="12.75">
      <c r="A918" s="39"/>
      <c r="B918" s="39"/>
    </row>
    <row r="919" spans="1:2" ht="12.75">
      <c r="A919" s="39"/>
      <c r="B919" s="39"/>
    </row>
    <row r="920" spans="1:2" ht="12.75">
      <c r="A920" s="39"/>
      <c r="B920" s="39"/>
    </row>
    <row r="921" spans="1:2" ht="12.75">
      <c r="A921" s="39"/>
      <c r="B921" s="39"/>
    </row>
    <row r="922" spans="1:2" ht="12.75">
      <c r="A922" s="39"/>
      <c r="B922" s="39"/>
    </row>
    <row r="923" spans="1:2" ht="12.75">
      <c r="A923" s="39"/>
      <c r="B923" s="39"/>
    </row>
    <row r="924" spans="1:2" ht="12.75">
      <c r="A924" s="39"/>
      <c r="B924" s="39"/>
    </row>
    <row r="925" spans="1:2" ht="12.75">
      <c r="A925" s="39"/>
      <c r="B925" s="39"/>
    </row>
    <row r="926" spans="1:2" ht="12.75">
      <c r="A926" s="39"/>
      <c r="B926" s="39"/>
    </row>
    <row r="927" spans="1:2" ht="12.75">
      <c r="A927" s="39"/>
      <c r="B927" s="39"/>
    </row>
    <row r="928" spans="1:2" ht="12.75">
      <c r="A928" s="39"/>
      <c r="B928" s="39"/>
    </row>
    <row r="929" spans="1:2" ht="12.75">
      <c r="A929" s="39"/>
      <c r="B929" s="39"/>
    </row>
    <row r="930" spans="1:2" ht="12.75">
      <c r="A930" s="39"/>
      <c r="B930" s="39"/>
    </row>
    <row r="931" spans="1:2" ht="12.75">
      <c r="A931" s="39"/>
      <c r="B931" s="39"/>
    </row>
    <row r="932" spans="1:2" ht="12.75">
      <c r="A932" s="39"/>
      <c r="B932" s="39"/>
    </row>
    <row r="933" spans="1:2" ht="12.75">
      <c r="A933" s="39"/>
      <c r="B933" s="39"/>
    </row>
    <row r="934" spans="1:2" ht="12.75">
      <c r="A934" s="39"/>
      <c r="B934" s="39"/>
    </row>
    <row r="935" spans="1:2" ht="12.75">
      <c r="A935" s="39"/>
      <c r="B935" s="39"/>
    </row>
    <row r="936" spans="1:2" ht="12.75">
      <c r="A936" s="39"/>
      <c r="B936" s="39"/>
    </row>
    <row r="937" spans="1:2" ht="12.75">
      <c r="A937" s="39"/>
      <c r="B937" s="39"/>
    </row>
    <row r="938" spans="1:2" ht="12.75">
      <c r="A938" s="39"/>
      <c r="B938" s="39"/>
    </row>
    <row r="939" spans="1:2" ht="12.75">
      <c r="A939" s="39"/>
      <c r="B939" s="39"/>
    </row>
    <row r="940" spans="1:2" ht="12.75">
      <c r="A940" s="39"/>
      <c r="B940" s="39"/>
    </row>
    <row r="941" spans="1:2" ht="12.75">
      <c r="A941" s="39"/>
      <c r="B941" s="39"/>
    </row>
    <row r="942" spans="1:2" ht="12.75">
      <c r="A942" s="39"/>
      <c r="B942" s="39"/>
    </row>
    <row r="943" spans="1:2" ht="12.75">
      <c r="A943" s="39"/>
      <c r="B943" s="39"/>
    </row>
    <row r="944" spans="1:2" ht="12.75">
      <c r="A944" s="39"/>
      <c r="B944" s="39"/>
    </row>
    <row r="945" spans="1:2" ht="12.75">
      <c r="A945" s="39"/>
      <c r="B945" s="39"/>
    </row>
    <row r="946" spans="1:2" ht="12.75">
      <c r="A946" s="39"/>
      <c r="B946" s="39"/>
    </row>
    <row r="947" spans="1:2" ht="12.75">
      <c r="A947" s="39"/>
      <c r="B947" s="39"/>
    </row>
    <row r="948" spans="1:2" ht="12.75">
      <c r="A948" s="39"/>
      <c r="B948" s="39"/>
    </row>
    <row r="949" spans="1:2" ht="12.75">
      <c r="A949" s="39"/>
      <c r="B949" s="39"/>
    </row>
    <row r="950" spans="1:2" ht="12.75">
      <c r="A950" s="39"/>
      <c r="B950" s="39"/>
    </row>
    <row r="951" spans="1:2" ht="12.75">
      <c r="A951" s="39"/>
      <c r="B951" s="39"/>
    </row>
    <row r="952" spans="1:2" ht="12.75">
      <c r="A952" s="39"/>
      <c r="B952" s="39"/>
    </row>
    <row r="953" spans="1:2" ht="12.75">
      <c r="A953" s="39"/>
      <c r="B953" s="39"/>
    </row>
    <row r="954" spans="1:2" ht="12.75">
      <c r="A954" s="39"/>
      <c r="B954" s="39"/>
    </row>
    <row r="955" spans="1:2" ht="12.75">
      <c r="A955" s="39"/>
      <c r="B955" s="39"/>
    </row>
    <row r="956" spans="1:2" ht="12.75">
      <c r="A956" s="39"/>
      <c r="B956" s="39"/>
    </row>
    <row r="957" spans="1:2" ht="12.75">
      <c r="A957" s="39"/>
      <c r="B957" s="39"/>
    </row>
    <row r="958" spans="1:2" ht="12.75">
      <c r="A958" s="39"/>
      <c r="B958" s="39"/>
    </row>
    <row r="959" spans="1:2" ht="12.75">
      <c r="A959" s="39"/>
      <c r="B959" s="39"/>
    </row>
    <row r="960" spans="1:2" ht="12.75">
      <c r="A960" s="39"/>
      <c r="B960" s="39"/>
    </row>
    <row r="961" spans="1:2" ht="12.75">
      <c r="A961" s="39"/>
      <c r="B961" s="39"/>
    </row>
    <row r="962" spans="1:2" ht="12.75">
      <c r="A962" s="39"/>
      <c r="B962" s="39"/>
    </row>
    <row r="963" spans="1:2" ht="12.75">
      <c r="A963" s="39"/>
      <c r="B963" s="39"/>
    </row>
    <row r="964" spans="1:2" ht="12.75">
      <c r="A964" s="39"/>
      <c r="B964" s="39"/>
    </row>
    <row r="965" spans="1:2" ht="12.75">
      <c r="A965" s="39"/>
      <c r="B965" s="39"/>
    </row>
    <row r="966" spans="1:2" ht="12.75">
      <c r="A966" s="39"/>
      <c r="B966" s="39"/>
    </row>
    <row r="967" spans="1:2" ht="12.75">
      <c r="A967" s="39"/>
      <c r="B967" s="39"/>
    </row>
    <row r="968" spans="1:2" ht="12.75">
      <c r="A968" s="39"/>
      <c r="B968" s="39"/>
    </row>
    <row r="969" spans="1:2" ht="12.75">
      <c r="A969" s="39"/>
      <c r="B969" s="39"/>
    </row>
    <row r="970" spans="1:2" ht="12.75">
      <c r="A970" s="39"/>
      <c r="B970" s="39"/>
    </row>
    <row r="971" spans="1:2" ht="12.75">
      <c r="A971" s="39"/>
      <c r="B971" s="39"/>
    </row>
    <row r="972" spans="1:2" ht="12.75">
      <c r="A972" s="39"/>
      <c r="B972" s="39"/>
    </row>
    <row r="973" spans="1:2" ht="12.75">
      <c r="A973" s="39"/>
      <c r="B973" s="39"/>
    </row>
    <row r="974" spans="1:2" ht="12.75">
      <c r="A974" s="39"/>
      <c r="B974" s="39"/>
    </row>
    <row r="975" spans="1:2" ht="12.75">
      <c r="A975" s="39"/>
      <c r="B975" s="39"/>
    </row>
    <row r="976" spans="1:2" ht="12.75">
      <c r="A976" s="39"/>
      <c r="B976" s="39"/>
    </row>
    <row r="977" spans="1:2" ht="12.75">
      <c r="A977" s="39"/>
      <c r="B977" s="39"/>
    </row>
    <row r="978" spans="1:2" ht="12.75">
      <c r="A978" s="39"/>
      <c r="B978" s="39"/>
    </row>
    <row r="979" spans="1:2" ht="12.75">
      <c r="A979" s="39"/>
      <c r="B979" s="39"/>
    </row>
    <row r="980" spans="1:2" ht="12.75">
      <c r="A980" s="39"/>
      <c r="B980" s="39"/>
    </row>
    <row r="981" spans="1:2" ht="12.75">
      <c r="A981" s="39"/>
      <c r="B981" s="39"/>
    </row>
    <row r="982" spans="1:2" ht="12.75">
      <c r="A982" s="39"/>
      <c r="B982" s="39"/>
    </row>
    <row r="983" spans="1:2" ht="12.75">
      <c r="A983" s="39"/>
      <c r="B983" s="39"/>
    </row>
    <row r="984" spans="1:2" ht="12.75">
      <c r="A984" s="39"/>
      <c r="B984" s="39"/>
    </row>
    <row r="985" spans="1:2" ht="12.75">
      <c r="A985" s="39"/>
      <c r="B985" s="39"/>
    </row>
    <row r="986" spans="1:2" ht="12.75">
      <c r="A986" s="39"/>
      <c r="B986" s="39"/>
    </row>
    <row r="987" spans="1:2" ht="12.75">
      <c r="A987" s="39"/>
      <c r="B987" s="39"/>
    </row>
    <row r="988" spans="1:2" ht="12.75">
      <c r="A988" s="39"/>
      <c r="B988" s="39"/>
    </row>
    <row r="989" spans="1:2" ht="12.75">
      <c r="A989" s="39"/>
      <c r="B989" s="39"/>
    </row>
    <row r="990" spans="1:2" ht="12.75">
      <c r="A990" s="39"/>
      <c r="B990" s="39"/>
    </row>
    <row r="991" spans="1:2" ht="12.75">
      <c r="A991" s="39"/>
      <c r="B991" s="39"/>
    </row>
    <row r="992" spans="1:2" ht="12.75">
      <c r="A992" s="39"/>
      <c r="B992" s="39"/>
    </row>
    <row r="993" spans="1:2" ht="12.75">
      <c r="A993" s="39"/>
      <c r="B993" s="39"/>
    </row>
    <row r="994" spans="1:2" ht="12.75">
      <c r="A994" s="39"/>
      <c r="B994" s="39"/>
    </row>
    <row r="995" spans="1:2" ht="12.75">
      <c r="A995" s="39"/>
      <c r="B995" s="39"/>
    </row>
    <row r="996" spans="1:2" ht="12.75">
      <c r="A996" s="39"/>
      <c r="B996" s="39"/>
    </row>
    <row r="997" spans="1:2" ht="12.75">
      <c r="A997" s="39"/>
      <c r="B997" s="39"/>
    </row>
    <row r="998" spans="1:2" ht="12.75">
      <c r="A998" s="39"/>
      <c r="B998" s="39"/>
    </row>
    <row r="999" spans="1:2" ht="12.75">
      <c r="A999" s="39"/>
      <c r="B999" s="39"/>
    </row>
    <row r="1000" spans="1:2" ht="12.75">
      <c r="A1000" s="39"/>
      <c r="B1000" s="39"/>
    </row>
    <row r="1001" spans="1:2" ht="12.75">
      <c r="A1001" s="39"/>
      <c r="B1001" s="39"/>
    </row>
    <row r="1002" spans="1:2" ht="12.75">
      <c r="A1002" s="39"/>
      <c r="B1002" s="39"/>
    </row>
    <row r="1003" spans="1:2" ht="12.75">
      <c r="A1003" s="39"/>
      <c r="B1003" s="39"/>
    </row>
    <row r="1004" spans="1:2" ht="12.75">
      <c r="A1004" s="39"/>
      <c r="B1004" s="39"/>
    </row>
    <row r="1005" spans="1:2" ht="12.75">
      <c r="A1005" s="39"/>
      <c r="B1005" s="39"/>
    </row>
    <row r="1006" spans="1:2" ht="12.75">
      <c r="A1006" s="39"/>
      <c r="B1006" s="39"/>
    </row>
    <row r="1007" spans="1:2" ht="12.75">
      <c r="A1007" s="39"/>
      <c r="B1007" s="39"/>
    </row>
    <row r="1008" spans="1:2" ht="12.75">
      <c r="A1008" s="39"/>
      <c r="B1008" s="39"/>
    </row>
    <row r="1009" spans="1:2" ht="12.75">
      <c r="A1009" s="39"/>
      <c r="B1009" s="39"/>
    </row>
    <row r="1010" spans="1:2" ht="12.75">
      <c r="A1010" s="39"/>
      <c r="B1010" s="39"/>
    </row>
    <row r="1011" spans="1:2" ht="12.75">
      <c r="A1011" s="39"/>
      <c r="B1011" s="39"/>
    </row>
    <row r="1012" spans="1:2" ht="12.75">
      <c r="A1012" s="39"/>
      <c r="B1012" s="39"/>
    </row>
    <row r="1013" spans="1:2" ht="12.75">
      <c r="A1013" s="39"/>
      <c r="B1013" s="39"/>
    </row>
    <row r="1014" spans="1:2" ht="12.75">
      <c r="A1014" s="39"/>
      <c r="B1014" s="39"/>
    </row>
    <row r="1015" spans="1:2" ht="12.75">
      <c r="A1015" s="39"/>
      <c r="B1015" s="39"/>
    </row>
    <row r="1016" spans="1:2" ht="12.75">
      <c r="A1016" s="39"/>
      <c r="B1016" s="39"/>
    </row>
    <row r="1017" spans="1:2" ht="12.75">
      <c r="A1017" s="39"/>
      <c r="B1017" s="39"/>
    </row>
    <row r="1018" spans="1:2" ht="12.75">
      <c r="A1018" s="39"/>
      <c r="B1018" s="39"/>
    </row>
    <row r="1019" spans="1:2" ht="12.75">
      <c r="A1019" s="39"/>
      <c r="B1019" s="39"/>
    </row>
    <row r="1020" spans="1:2" ht="12.75">
      <c r="A1020" s="39"/>
      <c r="B1020" s="39"/>
    </row>
    <row r="1021" spans="1:2" ht="12.75">
      <c r="A1021" s="39"/>
      <c r="B1021" s="39"/>
    </row>
    <row r="1022" spans="1:2" ht="12.75">
      <c r="A1022" s="39"/>
      <c r="B1022" s="39"/>
    </row>
    <row r="1023" spans="1:2" ht="12.75">
      <c r="A1023" s="39"/>
      <c r="B1023" s="39"/>
    </row>
    <row r="1024" spans="1:2" ht="12.75">
      <c r="A1024" s="39"/>
      <c r="B1024" s="39"/>
    </row>
    <row r="1025" spans="1:2" ht="12.75">
      <c r="A1025" s="39"/>
      <c r="B1025" s="39"/>
    </row>
    <row r="1026" spans="1:2" ht="12.75">
      <c r="A1026" s="39"/>
      <c r="B1026" s="39"/>
    </row>
    <row r="1027" spans="1:2" ht="12.75">
      <c r="A1027" s="39"/>
      <c r="B1027" s="39"/>
    </row>
    <row r="1028" spans="1:2" ht="12.75">
      <c r="A1028" s="39"/>
      <c r="B1028" s="39"/>
    </row>
    <row r="1029" spans="1:2" ht="12.75">
      <c r="A1029" s="39"/>
      <c r="B1029" s="39"/>
    </row>
    <row r="1030" spans="1:2" ht="12.75">
      <c r="A1030" s="39"/>
      <c r="B1030" s="39"/>
    </row>
    <row r="1031" spans="1:2" ht="12.75">
      <c r="A1031" s="39"/>
      <c r="B1031" s="39"/>
    </row>
    <row r="1032" spans="1:2" ht="12.75">
      <c r="A1032" s="39"/>
      <c r="B1032" s="39"/>
    </row>
    <row r="1033" spans="1:2" ht="12.75">
      <c r="A1033" s="39"/>
      <c r="B1033" s="39"/>
    </row>
    <row r="1034" spans="1:2" ht="12.75">
      <c r="A1034" s="39"/>
      <c r="B1034" s="39"/>
    </row>
    <row r="1035" spans="1:2" ht="12.75">
      <c r="A1035" s="39"/>
      <c r="B1035" s="39"/>
    </row>
    <row r="1036" spans="1:2" ht="12.75">
      <c r="A1036" s="39"/>
      <c r="B1036" s="39"/>
    </row>
    <row r="1037" spans="1:2" ht="12.75">
      <c r="A1037" s="39"/>
      <c r="B1037" s="39"/>
    </row>
    <row r="1038" spans="1:2" ht="12.75">
      <c r="A1038" s="39"/>
      <c r="B1038" s="39"/>
    </row>
    <row r="1039" spans="1:2" ht="12.75">
      <c r="A1039" s="39"/>
      <c r="B1039" s="39"/>
    </row>
    <row r="1040" spans="1:2" ht="12.75">
      <c r="A1040" s="39"/>
      <c r="B1040" s="39"/>
    </row>
    <row r="1041" spans="1:2" ht="12.75">
      <c r="A1041" s="39"/>
      <c r="B1041" s="39"/>
    </row>
    <row r="1042" spans="1:2" ht="12.75">
      <c r="A1042" s="39"/>
      <c r="B1042" s="39"/>
    </row>
    <row r="1043" spans="1:2" ht="12.75">
      <c r="A1043" s="39"/>
      <c r="B1043" s="39"/>
    </row>
    <row r="1044" spans="1:2" ht="12.75">
      <c r="A1044" s="39"/>
      <c r="B1044" s="39"/>
    </row>
    <row r="1045" spans="1:2" ht="12.75">
      <c r="A1045" s="39"/>
      <c r="B1045" s="39"/>
    </row>
    <row r="1046" spans="1:2" ht="12.75">
      <c r="A1046" s="39"/>
      <c r="B1046" s="39"/>
    </row>
    <row r="1047" spans="1:2" ht="12.75">
      <c r="A1047" s="39"/>
      <c r="B1047" s="39"/>
    </row>
    <row r="1048" spans="1:2" ht="12.75">
      <c r="A1048" s="39"/>
      <c r="B1048" s="39"/>
    </row>
    <row r="1049" spans="1:2" ht="12.75">
      <c r="A1049" s="39"/>
      <c r="B1049" s="39"/>
    </row>
    <row r="1050" spans="1:2" ht="12.75">
      <c r="A1050" s="39"/>
      <c r="B1050" s="39"/>
    </row>
    <row r="1051" spans="1:2" ht="12.75">
      <c r="A1051" s="39"/>
      <c r="B1051" s="39"/>
    </row>
    <row r="1052" spans="1:2" ht="12.75">
      <c r="A1052" s="39"/>
      <c r="B1052" s="39"/>
    </row>
    <row r="1053" spans="1:2" ht="12.75">
      <c r="A1053" s="39"/>
      <c r="B1053" s="39"/>
    </row>
    <row r="1054" spans="1:2" ht="12.75">
      <c r="A1054" s="39"/>
      <c r="B1054" s="39"/>
    </row>
    <row r="1055" spans="1:2" ht="12.75">
      <c r="A1055" s="39"/>
      <c r="B1055" s="39"/>
    </row>
    <row r="1056" spans="1:2" ht="12.75">
      <c r="A1056" s="39"/>
      <c r="B1056" s="39"/>
    </row>
    <row r="1057" spans="1:2" ht="12.75">
      <c r="A1057" s="39"/>
      <c r="B1057" s="39"/>
    </row>
    <row r="1058" spans="1:2" ht="12.75">
      <c r="A1058" s="39"/>
      <c r="B1058" s="39"/>
    </row>
    <row r="1059" spans="1:2" ht="12.75">
      <c r="A1059" s="39"/>
      <c r="B1059" s="39"/>
    </row>
    <row r="1060" spans="1:2" ht="12.75">
      <c r="A1060" s="39"/>
      <c r="B1060" s="39"/>
    </row>
    <row r="1061" spans="1:2" ht="12.75">
      <c r="A1061" s="39"/>
      <c r="B1061" s="39"/>
    </row>
    <row r="1062" spans="1:2" ht="12.75">
      <c r="A1062" s="39"/>
      <c r="B1062" s="39"/>
    </row>
    <row r="1063" spans="1:2" ht="12.75">
      <c r="A1063" s="39"/>
      <c r="B1063" s="39"/>
    </row>
    <row r="1064" spans="1:2" ht="12.75">
      <c r="A1064" s="39"/>
      <c r="B1064" s="39"/>
    </row>
    <row r="1065" spans="1:2" ht="12.75">
      <c r="A1065" s="39"/>
      <c r="B1065" s="39"/>
    </row>
    <row r="1066" spans="1:2" ht="12.75">
      <c r="A1066" s="39"/>
      <c r="B1066" s="39"/>
    </row>
    <row r="1067" spans="1:2" ht="12.75">
      <c r="A1067" s="39"/>
      <c r="B1067" s="39"/>
    </row>
    <row r="1068" spans="1:2" ht="12.75">
      <c r="A1068" s="39"/>
      <c r="B1068" s="39"/>
    </row>
    <row r="1069" spans="1:2" ht="12.75">
      <c r="A1069" s="39"/>
      <c r="B1069" s="39"/>
    </row>
    <row r="1070" spans="1:2" ht="12.75">
      <c r="A1070" s="39"/>
      <c r="B1070" s="39"/>
    </row>
    <row r="1071" spans="1:2" ht="12.75">
      <c r="A1071" s="39"/>
      <c r="B1071" s="39"/>
    </row>
    <row r="1072" spans="1:2" ht="12.75">
      <c r="A1072" s="39"/>
      <c r="B1072" s="39"/>
    </row>
    <row r="1073" spans="1:2" ht="12.75">
      <c r="A1073" s="39"/>
      <c r="B1073" s="39"/>
    </row>
    <row r="1074" spans="1:2" ht="12.75">
      <c r="A1074" s="39"/>
      <c r="B1074" s="39"/>
    </row>
    <row r="1075" spans="1:2" ht="12.75">
      <c r="A1075" s="39"/>
      <c r="B1075" s="39"/>
    </row>
    <row r="1076" spans="1:2" ht="12.75">
      <c r="A1076" s="39"/>
      <c r="B1076" s="39"/>
    </row>
    <row r="1077" spans="1:2" ht="12.75">
      <c r="A1077" s="39"/>
      <c r="B1077" s="39"/>
    </row>
    <row r="1078" spans="1:2" ht="12.75">
      <c r="A1078" s="39"/>
      <c r="B1078" s="39"/>
    </row>
    <row r="1079" spans="1:2" ht="12.75">
      <c r="A1079" s="39"/>
      <c r="B1079" s="39"/>
    </row>
    <row r="1080" spans="1:2" ht="12.75">
      <c r="A1080" s="39"/>
      <c r="B1080" s="39"/>
    </row>
    <row r="1081" spans="1:2" ht="12.75">
      <c r="A1081" s="39"/>
      <c r="B1081" s="39"/>
    </row>
    <row r="1082" spans="1:2" ht="12.75">
      <c r="A1082" s="39"/>
      <c r="B1082" s="39"/>
    </row>
    <row r="1083" spans="1:2" ht="12.75">
      <c r="A1083" s="39"/>
      <c r="B1083" s="39"/>
    </row>
    <row r="1084" spans="1:2" ht="12.75">
      <c r="A1084" s="39"/>
      <c r="B1084" s="39"/>
    </row>
    <row r="1085" spans="1:2" ht="12.75">
      <c r="A1085" s="39"/>
      <c r="B1085" s="39"/>
    </row>
    <row r="1086" spans="1:2" ht="12.75">
      <c r="A1086" s="39"/>
      <c r="B1086" s="39"/>
    </row>
    <row r="1087" spans="1:2" ht="12.75">
      <c r="A1087" s="39"/>
      <c r="B1087" s="39"/>
    </row>
    <row r="1088" spans="1:2" ht="12.75">
      <c r="A1088" s="39"/>
      <c r="B1088" s="39"/>
    </row>
    <row r="1089" spans="1:2" ht="12.75">
      <c r="A1089" s="39"/>
      <c r="B1089" s="39"/>
    </row>
    <row r="1090" spans="1:2" ht="12.75">
      <c r="A1090" s="39"/>
      <c r="B1090" s="39"/>
    </row>
    <row r="1091" spans="1:2" ht="12.75">
      <c r="A1091" s="39"/>
      <c r="B1091" s="39"/>
    </row>
    <row r="1092" spans="1:2" ht="12.75">
      <c r="A1092" s="39"/>
      <c r="B1092" s="39"/>
    </row>
    <row r="1093" spans="1:2" ht="12.75">
      <c r="A1093" s="39"/>
      <c r="B1093" s="39"/>
    </row>
    <row r="1094" spans="1:2" ht="12.75">
      <c r="A1094" s="39"/>
      <c r="B1094" s="39"/>
    </row>
    <row r="1095" spans="1:2" ht="12.75">
      <c r="A1095" s="39"/>
      <c r="B1095" s="39"/>
    </row>
    <row r="1096" spans="1:2" ht="12.75">
      <c r="A1096" s="39"/>
      <c r="B1096" s="39"/>
    </row>
    <row r="1097" spans="1:2" ht="12.75">
      <c r="A1097" s="39"/>
      <c r="B1097" s="39"/>
    </row>
    <row r="1098" spans="1:2" ht="12.75">
      <c r="A1098" s="39"/>
      <c r="B1098" s="39"/>
    </row>
    <row r="1099" spans="1:2" ht="12.75">
      <c r="A1099" s="39"/>
      <c r="B1099" s="39"/>
    </row>
    <row r="1100" spans="1:2" ht="12.75">
      <c r="A1100" s="39"/>
      <c r="B1100" s="39"/>
    </row>
    <row r="1101" spans="1:2" ht="12.75">
      <c r="A1101" s="39"/>
      <c r="B1101" s="39"/>
    </row>
    <row r="1102" spans="1:2" ht="12.75">
      <c r="A1102" s="39"/>
      <c r="B1102" s="39"/>
    </row>
    <row r="1103" spans="1:2" ht="12.75">
      <c r="A1103" s="39"/>
      <c r="B1103" s="39"/>
    </row>
    <row r="1104" spans="1:2" ht="12.75">
      <c r="A1104" s="39"/>
      <c r="B1104" s="39"/>
    </row>
    <row r="1105" spans="1:2" ht="12.75">
      <c r="A1105" s="39"/>
      <c r="B1105" s="39"/>
    </row>
    <row r="1106" spans="1:2" ht="12.75">
      <c r="A1106" s="39"/>
      <c r="B1106" s="39"/>
    </row>
    <row r="1107" spans="1:2" ht="12.75">
      <c r="A1107" s="39"/>
      <c r="B1107" s="39"/>
    </row>
    <row r="1108" spans="1:2" ht="12.75">
      <c r="A1108" s="39"/>
      <c r="B1108" s="39"/>
    </row>
    <row r="1109" spans="1:2" ht="12.75">
      <c r="A1109" s="39"/>
      <c r="B1109" s="39"/>
    </row>
    <row r="1110" spans="1:2" ht="12.75">
      <c r="A1110" s="39"/>
      <c r="B1110" s="39"/>
    </row>
    <row r="1111" spans="1:2" ht="12.75">
      <c r="A1111" s="39"/>
      <c r="B1111" s="39"/>
    </row>
    <row r="1112" spans="1:2" ht="12.75">
      <c r="A1112" s="39"/>
      <c r="B1112" s="39"/>
    </row>
    <row r="1113" spans="1:2" ht="12.75">
      <c r="A1113" s="39"/>
      <c r="B1113" s="39"/>
    </row>
    <row r="1114" spans="1:2" ht="12.75">
      <c r="A1114" s="39"/>
      <c r="B1114" s="39"/>
    </row>
    <row r="1115" spans="1:2" ht="12.75">
      <c r="A1115" s="39"/>
      <c r="B1115" s="39"/>
    </row>
    <row r="1116" spans="1:2" ht="12.75">
      <c r="A1116" s="39"/>
      <c r="B1116" s="39"/>
    </row>
    <row r="1117" spans="1:2" ht="12.75">
      <c r="A1117" s="39"/>
      <c r="B1117" s="39"/>
    </row>
    <row r="1118" spans="1:2" ht="12.75">
      <c r="A1118" s="39"/>
      <c r="B1118" s="39"/>
    </row>
    <row r="1119" spans="1:2" ht="12.75">
      <c r="A1119" s="39"/>
      <c r="B1119" s="39"/>
    </row>
    <row r="1120" spans="1:2" ht="12.75">
      <c r="A1120" s="39"/>
      <c r="B1120" s="39"/>
    </row>
    <row r="1121" spans="1:2" ht="12.75">
      <c r="A1121" s="39"/>
      <c r="B1121" s="39"/>
    </row>
    <row r="1122" spans="1:2" ht="12.75">
      <c r="A1122" s="39"/>
      <c r="B1122" s="39"/>
    </row>
    <row r="1123" spans="1:2" ht="12.75">
      <c r="A1123" s="39"/>
      <c r="B1123" s="39"/>
    </row>
    <row r="1124" spans="1:2" ht="12.75">
      <c r="A1124" s="39"/>
      <c r="B1124" s="39"/>
    </row>
    <row r="1125" spans="1:2" ht="12.75">
      <c r="A1125" s="39"/>
      <c r="B1125" s="39"/>
    </row>
    <row r="1126" spans="1:2" ht="12.75">
      <c r="A1126" s="39"/>
      <c r="B1126" s="39"/>
    </row>
    <row r="1127" spans="1:2" ht="12.75">
      <c r="A1127" s="39"/>
      <c r="B1127" s="39"/>
    </row>
    <row r="1128" spans="1:2" ht="12.75">
      <c r="A1128" s="39"/>
      <c r="B1128" s="39"/>
    </row>
    <row r="1129" spans="1:2" ht="12.75">
      <c r="A1129" s="39"/>
      <c r="B1129" s="39"/>
    </row>
    <row r="1130" spans="1:2" ht="12.75">
      <c r="A1130" s="39"/>
      <c r="B1130" s="39"/>
    </row>
    <row r="1131" spans="1:2" ht="12.75">
      <c r="A1131" s="39"/>
      <c r="B1131" s="39"/>
    </row>
    <row r="1132" spans="1:2" ht="12.75">
      <c r="A1132" s="39"/>
      <c r="B1132" s="39"/>
    </row>
    <row r="1133" spans="1:2" ht="12.75">
      <c r="A1133" s="39"/>
      <c r="B1133" s="39"/>
    </row>
    <row r="1134" spans="1:2" ht="12.75">
      <c r="A1134" s="39"/>
      <c r="B1134" s="39"/>
    </row>
    <row r="1135" spans="1:2" ht="12.75">
      <c r="A1135" s="39"/>
      <c r="B1135" s="39"/>
    </row>
    <row r="1136" spans="1:2" ht="12.75">
      <c r="A1136" s="39"/>
      <c r="B1136" s="39"/>
    </row>
    <row r="1137" spans="1:2" ht="12.75">
      <c r="A1137" s="39"/>
      <c r="B1137" s="39"/>
    </row>
    <row r="1138" spans="1:2" ht="12.75">
      <c r="A1138" s="39"/>
      <c r="B1138" s="39"/>
    </row>
    <row r="1139" spans="1:2" ht="12.75">
      <c r="A1139" s="39"/>
      <c r="B1139" s="39"/>
    </row>
    <row r="1140" spans="1:2" ht="12.75">
      <c r="A1140" s="39"/>
      <c r="B1140" s="39"/>
    </row>
    <row r="1141" spans="1:2" ht="12.75">
      <c r="A1141" s="39"/>
      <c r="B1141" s="39"/>
    </row>
    <row r="1142" spans="1:2" ht="12.75">
      <c r="A1142" s="39"/>
      <c r="B1142" s="39"/>
    </row>
    <row r="1143" spans="1:2" ht="12.75">
      <c r="A1143" s="39"/>
      <c r="B1143" s="39"/>
    </row>
    <row r="1144" spans="1:2" ht="12.75">
      <c r="A1144" s="39"/>
      <c r="B1144" s="39"/>
    </row>
    <row r="1145" spans="1:2" ht="12.75">
      <c r="A1145" s="39"/>
      <c r="B1145" s="39"/>
    </row>
    <row r="1146" spans="1:2" ht="12.75">
      <c r="A1146" s="39"/>
      <c r="B1146" s="39"/>
    </row>
    <row r="1147" spans="1:2" ht="12.75">
      <c r="A1147" s="39"/>
      <c r="B1147" s="39"/>
    </row>
    <row r="1148" spans="1:2" ht="12.75">
      <c r="A1148" s="39"/>
      <c r="B1148" s="39"/>
    </row>
    <row r="1149" spans="1:2" ht="12.75">
      <c r="A1149" s="39"/>
      <c r="B1149" s="39"/>
    </row>
    <row r="1150" spans="1:2" ht="12.75">
      <c r="A1150" s="39"/>
      <c r="B1150" s="39"/>
    </row>
    <row r="1151" spans="1:2" ht="12.75">
      <c r="A1151" s="39"/>
      <c r="B1151" s="39"/>
    </row>
    <row r="1152" spans="1:2" ht="12.75">
      <c r="A1152" s="39"/>
      <c r="B1152" s="39"/>
    </row>
    <row r="1153" spans="1:2" ht="12.75">
      <c r="A1153" s="39"/>
      <c r="B1153" s="39"/>
    </row>
    <row r="1154" spans="1:2" ht="12.75">
      <c r="A1154" s="39"/>
      <c r="B1154" s="39"/>
    </row>
    <row r="1155" spans="1:2" ht="12.75">
      <c r="A1155" s="39"/>
      <c r="B1155" s="39"/>
    </row>
    <row r="1156" spans="1:2" ht="12.75">
      <c r="A1156" s="39"/>
      <c r="B1156" s="39"/>
    </row>
    <row r="1157" spans="1:2" ht="12.75">
      <c r="A1157" s="39"/>
      <c r="B1157" s="39"/>
    </row>
    <row r="1158" spans="1:2" ht="12.75">
      <c r="A1158" s="39"/>
      <c r="B1158" s="39"/>
    </row>
    <row r="1159" spans="1:2" ht="12.75">
      <c r="A1159" s="39"/>
      <c r="B1159" s="39"/>
    </row>
    <row r="1160" spans="1:2" ht="12.75">
      <c r="A1160" s="39"/>
      <c r="B1160" s="39"/>
    </row>
    <row r="1161" spans="1:2" ht="12.75">
      <c r="A1161" s="39"/>
      <c r="B1161" s="39"/>
    </row>
    <row r="1162" spans="1:2" ht="12.75">
      <c r="A1162" s="39"/>
      <c r="B1162" s="39"/>
    </row>
    <row r="1163" spans="1:2" ht="12.75">
      <c r="A1163" s="39"/>
      <c r="B1163" s="39"/>
    </row>
    <row r="1164" spans="1:2" ht="12.75">
      <c r="A1164" s="39"/>
      <c r="B1164" s="39"/>
    </row>
    <row r="1165" spans="1:2" ht="12.75">
      <c r="A1165" s="39"/>
      <c r="B1165" s="39"/>
    </row>
    <row r="1166" spans="1:2" ht="12.75">
      <c r="A1166" s="39"/>
      <c r="B1166" s="39"/>
    </row>
    <row r="1167" spans="1:2" ht="12.75">
      <c r="A1167" s="39"/>
      <c r="B1167" s="39"/>
    </row>
    <row r="1168" spans="1:2" ht="12.75">
      <c r="A1168" s="39"/>
      <c r="B1168" s="39"/>
    </row>
    <row r="1169" spans="1:2" ht="12.75">
      <c r="A1169" s="39"/>
      <c r="B1169" s="39"/>
    </row>
    <row r="1170" spans="1:2" ht="12.75">
      <c r="A1170" s="39"/>
      <c r="B1170" s="39"/>
    </row>
    <row r="1171" spans="1:2" ht="12.75">
      <c r="A1171" s="39"/>
      <c r="B1171" s="39"/>
    </row>
    <row r="1172" spans="1:2" ht="12.75">
      <c r="A1172" s="39"/>
      <c r="B1172" s="39"/>
    </row>
    <row r="1173" spans="1:2" ht="12.75">
      <c r="A1173" s="39"/>
      <c r="B1173" s="39"/>
    </row>
    <row r="1174" spans="1:2" ht="12.75">
      <c r="A1174" s="39"/>
      <c r="B1174" s="39"/>
    </row>
    <row r="1175" spans="1:2" ht="12.75">
      <c r="A1175" s="39"/>
      <c r="B1175" s="39"/>
    </row>
    <row r="1176" spans="1:2" ht="12.75">
      <c r="A1176" s="39"/>
      <c r="B1176" s="39"/>
    </row>
    <row r="1177" spans="1:2" ht="12.75">
      <c r="A1177" s="39"/>
      <c r="B1177" s="39"/>
    </row>
    <row r="1178" spans="1:2" ht="12.75">
      <c r="A1178" s="39"/>
      <c r="B1178" s="39"/>
    </row>
    <row r="1179" spans="1:2" ht="12.75">
      <c r="A1179" s="39"/>
      <c r="B1179" s="39"/>
    </row>
    <row r="1180" spans="1:2" ht="12.75">
      <c r="A1180" s="39"/>
      <c r="B1180" s="39"/>
    </row>
    <row r="1181" spans="1:2" ht="12.75">
      <c r="A1181" s="39"/>
      <c r="B1181" s="39"/>
    </row>
    <row r="1182" spans="1:2" ht="12.75">
      <c r="A1182" s="39"/>
      <c r="B1182" s="39"/>
    </row>
    <row r="1183" spans="1:2" ht="12.75">
      <c r="A1183" s="39"/>
      <c r="B1183" s="39"/>
    </row>
    <row r="1184" spans="1:2" ht="12.75">
      <c r="A1184" s="39"/>
      <c r="B1184" s="39"/>
    </row>
    <row r="1185" spans="1:2" ht="12.75">
      <c r="A1185" s="39"/>
      <c r="B1185" s="39"/>
    </row>
    <row r="1186" spans="1:2" ht="12.75">
      <c r="A1186" s="39"/>
      <c r="B1186" s="39"/>
    </row>
    <row r="1187" spans="1:2" ht="12.75">
      <c r="A1187" s="39"/>
      <c r="B1187" s="39"/>
    </row>
    <row r="1188" spans="1:2" ht="12.75">
      <c r="A1188" s="39"/>
      <c r="B1188" s="39"/>
    </row>
    <row r="1189" spans="1:2" ht="12.75">
      <c r="A1189" s="39"/>
      <c r="B1189" s="39"/>
    </row>
    <row r="1190" spans="1:2" ht="12.75">
      <c r="A1190" s="39"/>
      <c r="B1190" s="39"/>
    </row>
    <row r="1191" spans="1:2" ht="12.75">
      <c r="A1191" s="39"/>
      <c r="B1191" s="39"/>
    </row>
    <row r="1192" spans="1:2" ht="12.75">
      <c r="A1192" s="39"/>
      <c r="B1192" s="39"/>
    </row>
    <row r="1193" spans="1:2" ht="12.75">
      <c r="A1193" s="39"/>
      <c r="B1193" s="39"/>
    </row>
    <row r="1194" spans="1:2" ht="12.75">
      <c r="A1194" s="39"/>
      <c r="B1194" s="39"/>
    </row>
    <row r="1195" spans="1:2" ht="12.75">
      <c r="A1195" s="39"/>
      <c r="B1195" s="39"/>
    </row>
    <row r="1196" spans="1:2" ht="12.75">
      <c r="A1196" s="39"/>
      <c r="B1196" s="39"/>
    </row>
    <row r="1197" spans="1:2" ht="12.75">
      <c r="A1197" s="39"/>
      <c r="B1197" s="39"/>
    </row>
    <row r="1198" spans="1:2" ht="12.75">
      <c r="A1198" s="39"/>
      <c r="B1198" s="39"/>
    </row>
    <row r="1199" spans="1:2" ht="12.75">
      <c r="A1199" s="39"/>
      <c r="B1199" s="39"/>
    </row>
    <row r="1200" spans="1:2" ht="12.75">
      <c r="A1200" s="39"/>
      <c r="B1200" s="39"/>
    </row>
    <row r="1201" spans="1:2" ht="12.75">
      <c r="A1201" s="39"/>
      <c r="B1201" s="39"/>
    </row>
    <row r="1202" spans="1:2" ht="12.75">
      <c r="A1202" s="39"/>
      <c r="B1202" s="39"/>
    </row>
    <row r="1203" spans="1:2" ht="12.75">
      <c r="A1203" s="39"/>
      <c r="B1203" s="39"/>
    </row>
    <row r="1204" spans="1:2" ht="12.75">
      <c r="A1204" s="39"/>
      <c r="B1204" s="39"/>
    </row>
    <row r="1205" spans="1:2" ht="12.75">
      <c r="A1205" s="39"/>
      <c r="B1205" s="39"/>
    </row>
    <row r="1206" spans="1:2" ht="12.75">
      <c r="A1206" s="39"/>
      <c r="B1206" s="39"/>
    </row>
    <row r="1207" spans="1:2" ht="12.75">
      <c r="A1207" s="39"/>
      <c r="B1207" s="39"/>
    </row>
    <row r="1208" spans="1:2" ht="12.75">
      <c r="A1208" s="39"/>
      <c r="B1208" s="39"/>
    </row>
    <row r="1209" spans="1:2" ht="12.75">
      <c r="A1209" s="39"/>
      <c r="B1209" s="39"/>
    </row>
    <row r="1210" spans="1:2" ht="12.75">
      <c r="A1210" s="39"/>
      <c r="B1210" s="39"/>
    </row>
    <row r="1211" spans="1:2" ht="12.75">
      <c r="A1211" s="39"/>
      <c r="B1211" s="39"/>
    </row>
    <row r="1212" spans="1:2" ht="12.75">
      <c r="A1212" s="39"/>
      <c r="B1212" s="39"/>
    </row>
    <row r="1213" spans="1:2" ht="12.75">
      <c r="A1213" s="39"/>
      <c r="B1213" s="39"/>
    </row>
    <row r="1214" spans="1:2" ht="12.75">
      <c r="A1214" s="39"/>
      <c r="B1214" s="39"/>
    </row>
    <row r="1215" spans="1:2" ht="12.75">
      <c r="A1215" s="39"/>
      <c r="B1215" s="39"/>
    </row>
    <row r="1216" spans="1:2" ht="12.75">
      <c r="A1216" s="39"/>
      <c r="B1216" s="39"/>
    </row>
    <row r="1217" spans="1:2" ht="12.75">
      <c r="A1217" s="39"/>
      <c r="B1217" s="39"/>
    </row>
    <row r="1218" spans="1:2" ht="12.75">
      <c r="A1218" s="39"/>
      <c r="B1218" s="39"/>
    </row>
    <row r="1219" spans="1:2" ht="12.75">
      <c r="A1219" s="39"/>
      <c r="B1219" s="39"/>
    </row>
    <row r="1220" spans="1:2" ht="12.75">
      <c r="A1220" s="39"/>
      <c r="B1220" s="39"/>
    </row>
    <row r="1221" spans="1:2" ht="12.75">
      <c r="A1221" s="39"/>
      <c r="B1221" s="39"/>
    </row>
    <row r="1222" spans="1:2" ht="12.75">
      <c r="A1222" s="39"/>
      <c r="B1222" s="39"/>
    </row>
    <row r="1223" spans="1:2" ht="12.75">
      <c r="A1223" s="39"/>
      <c r="B1223" s="39"/>
    </row>
    <row r="1224" spans="1:2" ht="12.75">
      <c r="A1224" s="39"/>
      <c r="B1224" s="39"/>
    </row>
    <row r="1225" spans="1:2" ht="12.75">
      <c r="A1225" s="39"/>
      <c r="B1225" s="39"/>
    </row>
    <row r="1226" spans="1:2" ht="12.75">
      <c r="A1226" s="39"/>
      <c r="B1226" s="39"/>
    </row>
    <row r="1227" spans="1:2" ht="12.75">
      <c r="A1227" s="39"/>
      <c r="B1227" s="39"/>
    </row>
    <row r="1228" spans="1:2" ht="12.75">
      <c r="A1228" s="39"/>
      <c r="B1228" s="39"/>
    </row>
    <row r="1229" spans="1:2" ht="12.75">
      <c r="A1229" s="39"/>
      <c r="B1229" s="39"/>
    </row>
    <row r="1230" spans="1:2" ht="12.75">
      <c r="A1230" s="39"/>
      <c r="B1230" s="39"/>
    </row>
    <row r="1231" spans="1:2" ht="12.75">
      <c r="A1231" s="39"/>
      <c r="B1231" s="39"/>
    </row>
    <row r="1232" spans="1:2" ht="12.75">
      <c r="A1232" s="39"/>
      <c r="B1232" s="39"/>
    </row>
    <row r="1233" spans="1:2" ht="12.75">
      <c r="A1233" s="39"/>
      <c r="B1233" s="39"/>
    </row>
    <row r="1234" spans="1:2" ht="12.75">
      <c r="A1234" s="39"/>
      <c r="B1234" s="39"/>
    </row>
    <row r="1235" spans="1:2" ht="12.75">
      <c r="A1235" s="39"/>
      <c r="B1235" s="39"/>
    </row>
    <row r="1236" spans="1:2" ht="12.75">
      <c r="A1236" s="39"/>
      <c r="B1236" s="39"/>
    </row>
    <row r="1237" spans="1:2" ht="12.75">
      <c r="A1237" s="39"/>
      <c r="B1237" s="39"/>
    </row>
    <row r="1238" spans="1:2" ht="12.75">
      <c r="A1238" s="39"/>
      <c r="B1238" s="39"/>
    </row>
    <row r="1239" spans="1:2" ht="12.75">
      <c r="A1239" s="39"/>
      <c r="B1239" s="39"/>
    </row>
    <row r="1240" spans="1:2" ht="12.75">
      <c r="A1240" s="39"/>
      <c r="B1240" s="39"/>
    </row>
    <row r="1241" spans="1:2" ht="12.75">
      <c r="A1241" s="39"/>
      <c r="B1241" s="39"/>
    </row>
    <row r="1242" spans="1:2" ht="12.75">
      <c r="A1242" s="39"/>
      <c r="B1242" s="39"/>
    </row>
    <row r="1243" spans="1:2" ht="12.75">
      <c r="A1243" s="39"/>
      <c r="B1243" s="39"/>
    </row>
    <row r="1244" spans="1:2" ht="12.75">
      <c r="A1244" s="39"/>
      <c r="B1244" s="39"/>
    </row>
    <row r="1245" spans="1:2" ht="12.75">
      <c r="A1245" s="39"/>
      <c r="B1245" s="39"/>
    </row>
    <row r="1246" spans="1:2" ht="12.75">
      <c r="A1246" s="39"/>
      <c r="B1246" s="39"/>
    </row>
    <row r="1247" spans="1:2" ht="12.75">
      <c r="A1247" s="39"/>
      <c r="B1247" s="39"/>
    </row>
    <row r="1248" spans="1:2" ht="12.75">
      <c r="A1248" s="39"/>
      <c r="B1248" s="39"/>
    </row>
    <row r="1249" spans="1:2" ht="12.75">
      <c r="A1249" s="39"/>
      <c r="B1249" s="39"/>
    </row>
    <row r="1250" spans="1:2" ht="12.75">
      <c r="A1250" s="39"/>
      <c r="B1250" s="39"/>
    </row>
    <row r="1251" spans="1:2" ht="12.75">
      <c r="A1251" s="39"/>
      <c r="B1251" s="39"/>
    </row>
    <row r="1252" spans="1:2" ht="12.75">
      <c r="A1252" s="39"/>
      <c r="B1252" s="39"/>
    </row>
    <row r="1253" spans="1:2" ht="12.75">
      <c r="A1253" s="39"/>
      <c r="B1253" s="39"/>
    </row>
    <row r="1254" spans="1:2" ht="12.75">
      <c r="A1254" s="39"/>
      <c r="B1254" s="39"/>
    </row>
    <row r="1255" spans="1:2" ht="12.75">
      <c r="A1255" s="39"/>
      <c r="B1255" s="39"/>
    </row>
    <row r="1256" spans="1:2" ht="12.75">
      <c r="A1256" s="39"/>
      <c r="B1256" s="39"/>
    </row>
    <row r="1257" spans="1:2" ht="12.75">
      <c r="A1257" s="39"/>
      <c r="B1257" s="39"/>
    </row>
    <row r="1258" spans="1:2" ht="12.75">
      <c r="A1258" s="39"/>
      <c r="B1258" s="39"/>
    </row>
    <row r="1259" spans="1:2" ht="12.75">
      <c r="A1259" s="39"/>
      <c r="B1259" s="39"/>
    </row>
    <row r="1260" spans="1:2" ht="12.75">
      <c r="A1260" s="39"/>
      <c r="B1260" s="39"/>
    </row>
    <row r="1261" spans="1:2" ht="12.75">
      <c r="A1261" s="39"/>
      <c r="B1261" s="39"/>
    </row>
    <row r="1262" spans="1:2" ht="12.75">
      <c r="A1262" s="39"/>
      <c r="B1262" s="39"/>
    </row>
    <row r="1263" spans="1:2" ht="12.75">
      <c r="A1263" s="39"/>
      <c r="B1263" s="39"/>
    </row>
    <row r="1264" spans="1:2" ht="12.75">
      <c r="A1264" s="39"/>
      <c r="B1264" s="39"/>
    </row>
    <row r="1265" spans="1:2" ht="12.75">
      <c r="A1265" s="39"/>
      <c r="B1265" s="39"/>
    </row>
    <row r="1266" spans="1:2" ht="12.75">
      <c r="A1266" s="39"/>
      <c r="B1266" s="39"/>
    </row>
    <row r="1267" spans="1:2" ht="12.75">
      <c r="A1267" s="39"/>
      <c r="B1267" s="39"/>
    </row>
    <row r="1268" spans="1:2" ht="12.75">
      <c r="A1268" s="39"/>
      <c r="B1268" s="39"/>
    </row>
    <row r="1269" spans="1:2" ht="12.75">
      <c r="A1269" s="39"/>
      <c r="B1269" s="39"/>
    </row>
    <row r="1270" spans="1:2" ht="12.75">
      <c r="A1270" s="39"/>
      <c r="B1270" s="39"/>
    </row>
    <row r="1271" spans="1:2" ht="12.75">
      <c r="A1271" s="39"/>
      <c r="B1271" s="39"/>
    </row>
    <row r="1272" spans="1:2" ht="12.75">
      <c r="A1272" s="39"/>
      <c r="B1272" s="39"/>
    </row>
    <row r="1273" spans="1:2" ht="12.75">
      <c r="A1273" s="39"/>
      <c r="B1273" s="39"/>
    </row>
    <row r="1274" spans="1:2" ht="12.75">
      <c r="A1274" s="39"/>
      <c r="B1274" s="39"/>
    </row>
    <row r="1275" spans="1:2" ht="12.75">
      <c r="A1275" s="39"/>
      <c r="B1275" s="39"/>
    </row>
    <row r="1276" spans="1:2" ht="12.75">
      <c r="A1276" s="39"/>
      <c r="B1276" s="39"/>
    </row>
    <row r="1277" spans="1:2" ht="12.75">
      <c r="A1277" s="39"/>
      <c r="B1277" s="39"/>
    </row>
    <row r="1278" spans="1:2" ht="12.75">
      <c r="A1278" s="39"/>
      <c r="B1278" s="39"/>
    </row>
    <row r="1279" spans="1:2" ht="12.75">
      <c r="A1279" s="39"/>
      <c r="B1279" s="39"/>
    </row>
    <row r="1280" spans="1:2" ht="12.75">
      <c r="A1280" s="39"/>
      <c r="B1280" s="39"/>
    </row>
    <row r="1281" spans="1:2" ht="12.75">
      <c r="A1281" s="39"/>
      <c r="B1281" s="39"/>
    </row>
    <row r="1282" spans="1:2" ht="12.75">
      <c r="A1282" s="39"/>
      <c r="B1282" s="39"/>
    </row>
    <row r="1283" spans="1:2" ht="12.75">
      <c r="A1283" s="39"/>
      <c r="B1283" s="39"/>
    </row>
    <row r="1284" spans="1:2" ht="12.75">
      <c r="A1284" s="39"/>
      <c r="B1284" s="39"/>
    </row>
    <row r="1285" spans="1:2" ht="12.75">
      <c r="A1285" s="39"/>
      <c r="B1285" s="39"/>
    </row>
    <row r="1286" spans="1:2" ht="12.75">
      <c r="A1286" s="39"/>
      <c r="B1286" s="39"/>
    </row>
    <row r="1287" spans="1:2" ht="12.75">
      <c r="A1287" s="39"/>
      <c r="B1287" s="39"/>
    </row>
    <row r="1288" spans="1:2" ht="12.75">
      <c r="A1288" s="39"/>
      <c r="B1288" s="39"/>
    </row>
    <row r="1289" spans="1:2" ht="12.75">
      <c r="A1289" s="39"/>
      <c r="B1289" s="39"/>
    </row>
    <row r="1290" spans="1:2" ht="12.75">
      <c r="A1290" s="39"/>
      <c r="B1290" s="39"/>
    </row>
    <row r="1291" spans="1:2" ht="12.75">
      <c r="A1291" s="39"/>
      <c r="B1291" s="39"/>
    </row>
    <row r="1292" spans="1:2" ht="12.75">
      <c r="A1292" s="39"/>
      <c r="B1292" s="39"/>
    </row>
    <row r="1293" spans="1:2" ht="12.75">
      <c r="A1293" s="39"/>
      <c r="B1293" s="39"/>
    </row>
    <row r="1294" spans="1:2" ht="12.75">
      <c r="A1294" s="39"/>
      <c r="B1294" s="39"/>
    </row>
    <row r="1295" spans="1:2" ht="12.75">
      <c r="A1295" s="39"/>
      <c r="B1295" s="39"/>
    </row>
    <row r="1296" spans="1:2" ht="12.75">
      <c r="A1296" s="39"/>
      <c r="B1296" s="39"/>
    </row>
    <row r="1297" spans="1:2" ht="12.75">
      <c r="A1297" s="39"/>
      <c r="B1297" s="39"/>
    </row>
    <row r="1298" spans="1:2" ht="12.75">
      <c r="A1298" s="39"/>
      <c r="B1298" s="39"/>
    </row>
    <row r="1299" spans="1:2" ht="12.75">
      <c r="A1299" s="39"/>
      <c r="B1299" s="39"/>
    </row>
    <row r="1300" spans="1:2" ht="12.75">
      <c r="A1300" s="39"/>
      <c r="B1300" s="39"/>
    </row>
    <row r="1301" spans="1:2" ht="12.75">
      <c r="A1301" s="39"/>
      <c r="B1301" s="39"/>
    </row>
    <row r="1302" spans="1:2" ht="12.75">
      <c r="A1302" s="39"/>
      <c r="B1302" s="39"/>
    </row>
    <row r="1303" spans="1:2" ht="12.75">
      <c r="A1303" s="39"/>
      <c r="B1303" s="39"/>
    </row>
    <row r="1304" spans="1:2" ht="12.75">
      <c r="A1304" s="39"/>
      <c r="B1304" s="39"/>
    </row>
    <row r="1305" spans="1:2" ht="12.75">
      <c r="A1305" s="39"/>
      <c r="B1305" s="39"/>
    </row>
    <row r="1306" spans="1:2" ht="12.75">
      <c r="A1306" s="39"/>
      <c r="B1306" s="39"/>
    </row>
    <row r="1307" spans="1:2" ht="12.75">
      <c r="A1307" s="39"/>
      <c r="B1307" s="39"/>
    </row>
    <row r="1308" spans="1:2" ht="12.75">
      <c r="A1308" s="39"/>
      <c r="B1308" s="39"/>
    </row>
    <row r="1309" spans="1:2" ht="12.75">
      <c r="A1309" s="39"/>
      <c r="B1309" s="39"/>
    </row>
    <row r="1310" spans="1:2" ht="12.75">
      <c r="A1310" s="39"/>
      <c r="B1310" s="39"/>
    </row>
    <row r="1311" spans="1:2" ht="12.75">
      <c r="A1311" s="39"/>
      <c r="B1311" s="39"/>
    </row>
    <row r="1312" spans="1:2" ht="12.75">
      <c r="A1312" s="39"/>
      <c r="B1312" s="39"/>
    </row>
    <row r="1313" spans="1:2" ht="12.75">
      <c r="A1313" s="39"/>
      <c r="B1313" s="39"/>
    </row>
    <row r="1314" spans="1:2" ht="12.75">
      <c r="A1314" s="39"/>
      <c r="B1314" s="39"/>
    </row>
    <row r="1315" spans="1:2" ht="12.75">
      <c r="A1315" s="39"/>
      <c r="B1315" s="39"/>
    </row>
    <row r="1316" spans="1:2" ht="12.75">
      <c r="A1316" s="39"/>
      <c r="B1316" s="39"/>
    </row>
    <row r="1317" spans="1:2" ht="12.75">
      <c r="A1317" s="39"/>
      <c r="B1317" s="39"/>
    </row>
    <row r="1318" spans="1:2" ht="12.75">
      <c r="A1318" s="39"/>
      <c r="B1318" s="39"/>
    </row>
    <row r="1319" spans="1:2" ht="12.75">
      <c r="A1319" s="39"/>
      <c r="B1319" s="39"/>
    </row>
    <row r="1320" spans="1:2" ht="12.75">
      <c r="A1320" s="39"/>
      <c r="B1320" s="39"/>
    </row>
    <row r="1321" spans="1:2" ht="12.75">
      <c r="A1321" s="39"/>
      <c r="B1321" s="39"/>
    </row>
    <row r="1322" spans="1:2" ht="12.75">
      <c r="A1322" s="39"/>
      <c r="B1322" s="39"/>
    </row>
    <row r="1323" spans="1:2" ht="12.75">
      <c r="A1323" s="39"/>
      <c r="B1323" s="39"/>
    </row>
    <row r="1324" spans="1:2" ht="12.75">
      <c r="A1324" s="39"/>
      <c r="B1324" s="39"/>
    </row>
    <row r="1325" spans="1:2" ht="12.75">
      <c r="A1325" s="39"/>
      <c r="B1325" s="39"/>
    </row>
    <row r="1326" spans="1:2" ht="12.75">
      <c r="A1326" s="39"/>
      <c r="B1326" s="39"/>
    </row>
    <row r="1327" spans="1:2" ht="12.75">
      <c r="A1327" s="39"/>
      <c r="B1327" s="39"/>
    </row>
    <row r="1328" spans="1:2" ht="12.75">
      <c r="A1328" s="39"/>
      <c r="B1328" s="39"/>
    </row>
    <row r="1329" spans="1:2" ht="12.75">
      <c r="A1329" s="39"/>
      <c r="B1329" s="39"/>
    </row>
    <row r="1330" spans="1:2" ht="12.75">
      <c r="A1330" s="39"/>
      <c r="B1330" s="39"/>
    </row>
    <row r="1331" spans="1:2" ht="12.75">
      <c r="A1331" s="39"/>
      <c r="B1331" s="39"/>
    </row>
    <row r="1332" spans="1:2" ht="12.75">
      <c r="A1332" s="39"/>
      <c r="B1332" s="39"/>
    </row>
    <row r="1333" spans="1:2" ht="12.75">
      <c r="A1333" s="39"/>
      <c r="B1333" s="39"/>
    </row>
    <row r="1334" spans="1:2" ht="12.75">
      <c r="A1334" s="39"/>
      <c r="B1334" s="39"/>
    </row>
    <row r="1335" spans="1:2" ht="12.75">
      <c r="A1335" s="39"/>
      <c r="B1335" s="39"/>
    </row>
    <row r="1336" spans="1:2" ht="12.75">
      <c r="A1336" s="39"/>
      <c r="B1336" s="39"/>
    </row>
    <row r="1337" spans="1:2" ht="12.75">
      <c r="A1337" s="39"/>
      <c r="B1337" s="39"/>
    </row>
    <row r="1338" spans="1:2" ht="12.75">
      <c r="A1338" s="39"/>
      <c r="B1338" s="39"/>
    </row>
    <row r="1339" spans="1:2" ht="12.75">
      <c r="A1339" s="39"/>
      <c r="B1339" s="39"/>
    </row>
    <row r="1340" spans="1:2" ht="12.75">
      <c r="A1340" s="39"/>
      <c r="B1340" s="39"/>
    </row>
    <row r="1341" spans="1:2" ht="12.75">
      <c r="A1341" s="39"/>
      <c r="B1341" s="39"/>
    </row>
    <row r="1342" spans="1:2" ht="12.75">
      <c r="A1342" s="39"/>
      <c r="B1342" s="39"/>
    </row>
    <row r="1343" spans="1:2" ht="12.75">
      <c r="A1343" s="39"/>
      <c r="B1343" s="39"/>
    </row>
    <row r="1344" spans="1:2" ht="12.75">
      <c r="A1344" s="39"/>
      <c r="B1344" s="39"/>
    </row>
    <row r="1345" spans="1:2" ht="12.75">
      <c r="A1345" s="39"/>
      <c r="B1345" s="39"/>
    </row>
    <row r="1346" spans="1:2" ht="12.75">
      <c r="A1346" s="39"/>
      <c r="B1346" s="39"/>
    </row>
    <row r="1347" spans="1:2" ht="12.75">
      <c r="A1347" s="39"/>
      <c r="B1347" s="39"/>
    </row>
    <row r="1348" spans="1:2" ht="12.75">
      <c r="A1348" s="39"/>
      <c r="B1348" s="39"/>
    </row>
    <row r="1349" spans="1:2" ht="12.75">
      <c r="A1349" s="39"/>
      <c r="B1349" s="39"/>
    </row>
    <row r="1350" spans="1:2" ht="12.75">
      <c r="A1350" s="39"/>
      <c r="B1350" s="39"/>
    </row>
    <row r="1351" spans="1:2" ht="12.75">
      <c r="A1351" s="39"/>
      <c r="B1351" s="39"/>
    </row>
    <row r="1352" spans="1:2" ht="12.75">
      <c r="A1352" s="39"/>
      <c r="B1352" s="39"/>
    </row>
    <row r="1353" spans="1:2" ht="12.75">
      <c r="A1353" s="39"/>
      <c r="B1353" s="39"/>
    </row>
    <row r="1354" spans="1:2" ht="12.75">
      <c r="A1354" s="39"/>
      <c r="B1354" s="39"/>
    </row>
    <row r="1355" spans="1:2" ht="12.75">
      <c r="A1355" s="39"/>
      <c r="B1355" s="39"/>
    </row>
    <row r="1356" spans="1:2" ht="12.75">
      <c r="A1356" s="39"/>
      <c r="B1356" s="39"/>
    </row>
    <row r="1357" spans="1:2" ht="12.75">
      <c r="A1357" s="39"/>
      <c r="B1357" s="39"/>
    </row>
    <row r="1358" spans="1:2" ht="12.75">
      <c r="A1358" s="39"/>
      <c r="B1358" s="39"/>
    </row>
    <row r="1359" spans="1:2" ht="12.75">
      <c r="A1359" s="39"/>
      <c r="B1359" s="39"/>
    </row>
    <row r="1360" spans="1:2" ht="12.75">
      <c r="A1360" s="39"/>
      <c r="B1360" s="39"/>
    </row>
    <row r="1361" spans="1:2" ht="12.75">
      <c r="A1361" s="39"/>
      <c r="B1361" s="39"/>
    </row>
    <row r="1362" spans="1:2" ht="12.75">
      <c r="A1362" s="39"/>
      <c r="B1362" s="39"/>
    </row>
    <row r="1363" spans="1:2" ht="12.75">
      <c r="A1363" s="39"/>
      <c r="B1363" s="39"/>
    </row>
    <row r="1364" spans="1:2" ht="12.75">
      <c r="A1364" s="39"/>
      <c r="B1364" s="39"/>
    </row>
    <row r="1365" spans="1:2" ht="12.75">
      <c r="A1365" s="39"/>
      <c r="B1365" s="39"/>
    </row>
    <row r="1366" spans="1:2" ht="12.75">
      <c r="A1366" s="39"/>
      <c r="B1366" s="39"/>
    </row>
    <row r="1367" spans="1:2" ht="12.75">
      <c r="A1367" s="39"/>
      <c r="B1367" s="39"/>
    </row>
    <row r="1368" spans="1:2" ht="12.75">
      <c r="A1368" s="39"/>
      <c r="B1368" s="39"/>
    </row>
    <row r="1369" spans="1:2" ht="12.75">
      <c r="A1369" s="39"/>
      <c r="B1369" s="39"/>
    </row>
    <row r="1370" spans="1:2" ht="12.75">
      <c r="A1370" s="39"/>
      <c r="B1370" s="39"/>
    </row>
    <row r="1371" spans="1:2" ht="12.75">
      <c r="A1371" s="39"/>
      <c r="B1371" s="39"/>
    </row>
    <row r="1372" spans="1:2" ht="12.75">
      <c r="A1372" s="39"/>
      <c r="B1372" s="39"/>
    </row>
    <row r="1373" spans="1:2" ht="12.75">
      <c r="A1373" s="39"/>
      <c r="B1373" s="39"/>
    </row>
    <row r="1374" spans="1:2" ht="12.75">
      <c r="A1374" s="39"/>
      <c r="B1374" s="39"/>
    </row>
    <row r="1375" spans="1:2" ht="12.75">
      <c r="A1375" s="39"/>
      <c r="B1375" s="39"/>
    </row>
    <row r="1376" spans="1:2" ht="12.75">
      <c r="A1376" s="39"/>
      <c r="B1376" s="39"/>
    </row>
    <row r="1377" spans="1:2" ht="12.75">
      <c r="A1377" s="39"/>
      <c r="B1377" s="39"/>
    </row>
    <row r="1378" spans="1:2" ht="12.75">
      <c r="A1378" s="39"/>
      <c r="B1378" s="39"/>
    </row>
    <row r="1379" spans="1:2" ht="12.75">
      <c r="A1379" s="39"/>
      <c r="B1379" s="39"/>
    </row>
    <row r="1380" spans="1:2" ht="12.75">
      <c r="A1380" s="39"/>
      <c r="B1380" s="39"/>
    </row>
    <row r="1381" spans="1:2" ht="12.75">
      <c r="A1381" s="39"/>
      <c r="B1381" s="39"/>
    </row>
    <row r="1382" spans="1:2" ht="12.75">
      <c r="A1382" s="39"/>
      <c r="B1382" s="39"/>
    </row>
    <row r="1383" spans="1:2" ht="12.75">
      <c r="A1383" s="39"/>
      <c r="B1383" s="39"/>
    </row>
    <row r="1384" spans="1:2" ht="12.75">
      <c r="A1384" s="39"/>
      <c r="B1384" s="39"/>
    </row>
    <row r="1385" spans="1:2" ht="12.75">
      <c r="A1385" s="39"/>
      <c r="B1385" s="39"/>
    </row>
    <row r="1386" spans="1:2" ht="12.75">
      <c r="A1386" s="39"/>
      <c r="B1386" s="39"/>
    </row>
    <row r="1387" spans="1:2" ht="12.75">
      <c r="A1387" s="39"/>
      <c r="B1387" s="39"/>
    </row>
    <row r="1388" spans="1:2" ht="12.75">
      <c r="A1388" s="39"/>
      <c r="B1388" s="39"/>
    </row>
    <row r="1389" spans="1:2" ht="12.75">
      <c r="A1389" s="39"/>
      <c r="B1389" s="39"/>
    </row>
    <row r="1390" spans="1:2" ht="12.75">
      <c r="A1390" s="39"/>
      <c r="B1390" s="39"/>
    </row>
    <row r="1391" spans="1:2" ht="12.75">
      <c r="A1391" s="39"/>
      <c r="B1391" s="39"/>
    </row>
    <row r="1392" spans="1:2" ht="12.75">
      <c r="A1392" s="39"/>
      <c r="B1392" s="39"/>
    </row>
    <row r="1393" spans="1:2" ht="12.75">
      <c r="A1393" s="39"/>
      <c r="B1393" s="39"/>
    </row>
    <row r="1394" spans="1:2" ht="12.75">
      <c r="A1394" s="39"/>
      <c r="B1394" s="39"/>
    </row>
    <row r="1395" spans="1:2" ht="12.75">
      <c r="A1395" s="39"/>
      <c r="B1395" s="39"/>
    </row>
    <row r="1396" spans="1:2" ht="12.75">
      <c r="A1396" s="39"/>
      <c r="B1396" s="39"/>
    </row>
    <row r="1397" spans="1:2" ht="12.75">
      <c r="A1397" s="39"/>
      <c r="B1397" s="39"/>
    </row>
    <row r="1398" spans="1:2" ht="12.75">
      <c r="A1398" s="39"/>
      <c r="B1398" s="39"/>
    </row>
    <row r="1399" spans="1:2" ht="12.75">
      <c r="A1399" s="39"/>
      <c r="B1399" s="39"/>
    </row>
    <row r="1400" spans="1:2" ht="12.75">
      <c r="A1400" s="39"/>
      <c r="B1400" s="39"/>
    </row>
    <row r="1401" spans="1:2" ht="12.75">
      <c r="A1401" s="39"/>
      <c r="B1401" s="39"/>
    </row>
    <row r="1402" spans="1:2" ht="12.75">
      <c r="A1402" s="39"/>
      <c r="B1402" s="39"/>
    </row>
    <row r="1403" spans="1:2" ht="12.75">
      <c r="A1403" s="39"/>
      <c r="B1403" s="39"/>
    </row>
    <row r="1404" spans="1:2" ht="12.75">
      <c r="A1404" s="39"/>
      <c r="B1404" s="39"/>
    </row>
    <row r="1405" spans="1:2" ht="12.75">
      <c r="A1405" s="39"/>
      <c r="B1405" s="39"/>
    </row>
    <row r="1406" spans="1:2" ht="12.75">
      <c r="A1406" s="39"/>
      <c r="B1406" s="39"/>
    </row>
    <row r="1407" spans="1:2" ht="12.75">
      <c r="A1407" s="39"/>
      <c r="B1407" s="39"/>
    </row>
    <row r="1408" spans="1:2" ht="12.75">
      <c r="A1408" s="39"/>
      <c r="B1408" s="39"/>
    </row>
    <row r="1409" spans="1:2" ht="12.75">
      <c r="A1409" s="39"/>
      <c r="B1409" s="39"/>
    </row>
    <row r="1410" spans="1:2" ht="12.75">
      <c r="A1410" s="39"/>
      <c r="B1410" s="39"/>
    </row>
    <row r="1411" spans="1:2" ht="12.75">
      <c r="A1411" s="39"/>
      <c r="B1411" s="39"/>
    </row>
    <row r="1412" spans="1:2" ht="12.75">
      <c r="A1412" s="39"/>
      <c r="B1412" s="39"/>
    </row>
    <row r="1413" spans="1:2" ht="12.75">
      <c r="A1413" s="39"/>
      <c r="B1413" s="39"/>
    </row>
    <row r="1414" spans="1:2" ht="12.75">
      <c r="A1414" s="39"/>
      <c r="B1414" s="39"/>
    </row>
    <row r="1415" spans="1:2" ht="12.75">
      <c r="A1415" s="39"/>
      <c r="B1415" s="39"/>
    </row>
    <row r="1416" spans="1:2" ht="12.75">
      <c r="A1416" s="39"/>
      <c r="B1416" s="39"/>
    </row>
    <row r="1417" spans="1:2" ht="12.75">
      <c r="A1417" s="39"/>
      <c r="B1417" s="39"/>
    </row>
    <row r="1418" spans="1:2" ht="12.75">
      <c r="A1418" s="39"/>
      <c r="B1418" s="39"/>
    </row>
    <row r="1419" spans="1:2" ht="12.75">
      <c r="A1419" s="39"/>
      <c r="B1419" s="39"/>
    </row>
    <row r="1420" spans="1:2" ht="12.75">
      <c r="A1420" s="39"/>
      <c r="B1420" s="39"/>
    </row>
    <row r="1421" spans="1:2" ht="12.75">
      <c r="A1421" s="39"/>
      <c r="B1421" s="39"/>
    </row>
    <row r="1422" spans="1:2" ht="12.75">
      <c r="A1422" s="39"/>
      <c r="B1422" s="39"/>
    </row>
    <row r="1423" spans="1:2" ht="12.75">
      <c r="A1423" s="39"/>
      <c r="B1423" s="39"/>
    </row>
    <row r="1424" spans="1:2" ht="12.75">
      <c r="A1424" s="39"/>
      <c r="B1424" s="39"/>
    </row>
    <row r="1425" spans="1:2" ht="12.75">
      <c r="A1425" s="39"/>
      <c r="B1425" s="39"/>
    </row>
    <row r="1426" spans="1:2" ht="12.75">
      <c r="A1426" s="39"/>
      <c r="B1426" s="39"/>
    </row>
    <row r="1427" spans="1:2" ht="12.75">
      <c r="A1427" s="39"/>
      <c r="B1427" s="39"/>
    </row>
    <row r="1428" spans="1:2" ht="12.75">
      <c r="A1428" s="39"/>
      <c r="B1428" s="39"/>
    </row>
    <row r="1429" spans="1:2" ht="12.75">
      <c r="A1429" s="39"/>
      <c r="B1429" s="39"/>
    </row>
    <row r="1430" spans="1:2" ht="12.75">
      <c r="A1430" s="39"/>
      <c r="B1430" s="39"/>
    </row>
    <row r="1431" spans="1:2" ht="12.75">
      <c r="A1431" s="39"/>
      <c r="B1431" s="39"/>
    </row>
    <row r="1432" spans="1:2" ht="12.75">
      <c r="A1432" s="39"/>
      <c r="B1432" s="39"/>
    </row>
    <row r="1433" spans="1:2" ht="12.75">
      <c r="A1433" s="39"/>
      <c r="B1433" s="39"/>
    </row>
    <row r="1434" spans="1:2" ht="12.75">
      <c r="A1434" s="39"/>
      <c r="B1434" s="39"/>
    </row>
    <row r="1435" spans="1:2" ht="12.75">
      <c r="A1435" s="39"/>
      <c r="B1435" s="39"/>
    </row>
    <row r="1436" spans="1:2" ht="12.75">
      <c r="A1436" s="39"/>
      <c r="B1436" s="39"/>
    </row>
    <row r="1437" spans="1:2" ht="12.75">
      <c r="A1437" s="39"/>
      <c r="B1437" s="39"/>
    </row>
    <row r="1438" spans="1:2" ht="12.75">
      <c r="A1438" s="39"/>
      <c r="B1438" s="39"/>
    </row>
    <row r="1439" spans="1:2" ht="12.75">
      <c r="A1439" s="39"/>
      <c r="B1439" s="39"/>
    </row>
    <row r="1440" spans="1:2" ht="12.75">
      <c r="A1440" s="39"/>
      <c r="B1440" s="39"/>
    </row>
    <row r="1441" spans="1:2" ht="12.75">
      <c r="A1441" s="39"/>
      <c r="B1441" s="39"/>
    </row>
    <row r="1442" spans="1:2" ht="12.75">
      <c r="A1442" s="39"/>
      <c r="B1442" s="39"/>
    </row>
    <row r="1443" spans="1:2" ht="12.75">
      <c r="A1443" s="39"/>
      <c r="B1443" s="39"/>
    </row>
    <row r="1444" spans="1:2" ht="12.75">
      <c r="A1444" s="39"/>
      <c r="B1444" s="39"/>
    </row>
    <row r="1445" spans="1:2" ht="12.75">
      <c r="A1445" s="39"/>
      <c r="B1445" s="39"/>
    </row>
    <row r="1446" spans="1:2" ht="12.75">
      <c r="A1446" s="39"/>
      <c r="B1446" s="39"/>
    </row>
    <row r="1447" spans="1:2" ht="12.75">
      <c r="A1447" s="39"/>
      <c r="B1447" s="39"/>
    </row>
    <row r="1448" spans="1:2" ht="12.75">
      <c r="A1448" s="39"/>
      <c r="B1448" s="39"/>
    </row>
    <row r="1449" spans="1:2" ht="12.75">
      <c r="A1449" s="39"/>
      <c r="B1449" s="39"/>
    </row>
    <row r="1450" spans="1:2" ht="12.75">
      <c r="A1450" s="39"/>
      <c r="B1450" s="39"/>
    </row>
    <row r="1451" spans="1:2" ht="12.75">
      <c r="A1451" s="39"/>
      <c r="B1451" s="39"/>
    </row>
    <row r="1452" spans="1:2" ht="12.75">
      <c r="A1452" s="39"/>
      <c r="B1452" s="39"/>
    </row>
    <row r="1453" spans="1:2" ht="12.75">
      <c r="A1453" s="39"/>
      <c r="B1453" s="39"/>
    </row>
    <row r="1454" spans="1:2" ht="12.75">
      <c r="A1454" s="39"/>
      <c r="B1454" s="39"/>
    </row>
    <row r="1455" spans="1:2" ht="12.75">
      <c r="A1455" s="39"/>
      <c r="B1455" s="39"/>
    </row>
    <row r="1456" spans="1:2" ht="12.75">
      <c r="A1456" s="39"/>
      <c r="B1456" s="39"/>
    </row>
    <row r="1457" spans="1:2" ht="12.75">
      <c r="A1457" s="39"/>
      <c r="B1457" s="39"/>
    </row>
    <row r="1458" spans="1:2" ht="12.75">
      <c r="A1458" s="39"/>
      <c r="B1458" s="39"/>
    </row>
    <row r="1459" spans="1:2" ht="12.75">
      <c r="A1459" s="39"/>
      <c r="B1459" s="39"/>
    </row>
    <row r="1460" spans="1:2" ht="12.75">
      <c r="A1460" s="39"/>
      <c r="B1460" s="39"/>
    </row>
    <row r="1461" spans="1:2" ht="12.75">
      <c r="A1461" s="39"/>
      <c r="B1461" s="39"/>
    </row>
    <row r="1462" spans="1:2" ht="12.75">
      <c r="A1462" s="39"/>
      <c r="B1462" s="39"/>
    </row>
    <row r="1463" spans="1:2" ht="12.75">
      <c r="A1463" s="39"/>
      <c r="B1463" s="39"/>
    </row>
    <row r="1464" spans="1:2" ht="12.75">
      <c r="A1464" s="39"/>
      <c r="B1464" s="39"/>
    </row>
    <row r="1465" spans="1:2" ht="12.75">
      <c r="A1465" s="39"/>
      <c r="B1465" s="39"/>
    </row>
    <row r="1466" spans="1:2" ht="12.75">
      <c r="A1466" s="39"/>
      <c r="B1466" s="39"/>
    </row>
    <row r="1467" spans="1:2" ht="12.75">
      <c r="A1467" s="39"/>
      <c r="B1467" s="39"/>
    </row>
    <row r="1468" spans="1:2" ht="12.75">
      <c r="A1468" s="39"/>
      <c r="B1468" s="39"/>
    </row>
    <row r="1469" spans="1:2" ht="12.75">
      <c r="A1469" s="39"/>
      <c r="B1469" s="39"/>
    </row>
    <row r="1470" spans="1:2" ht="12.75">
      <c r="A1470" s="39"/>
      <c r="B1470" s="39"/>
    </row>
    <row r="1471" spans="1:2" ht="12.75">
      <c r="A1471" s="39"/>
      <c r="B1471" s="39"/>
    </row>
    <row r="1472" spans="1:2" ht="12.75">
      <c r="A1472" s="39"/>
      <c r="B1472" s="39"/>
    </row>
    <row r="1473" spans="1:2" ht="12.75">
      <c r="A1473" s="39"/>
      <c r="B1473" s="39"/>
    </row>
    <row r="1474" spans="1:2" ht="12.75">
      <c r="A1474" s="39"/>
      <c r="B1474" s="39"/>
    </row>
    <row r="1475" spans="1:2" ht="12.75">
      <c r="A1475" s="39"/>
      <c r="B1475" s="39"/>
    </row>
    <row r="1476" spans="1:2" ht="12.75">
      <c r="A1476" s="39"/>
      <c r="B1476" s="39"/>
    </row>
    <row r="1477" spans="1:2" ht="12.75">
      <c r="A1477" s="39"/>
      <c r="B1477" s="39"/>
    </row>
    <row r="1478" spans="1:2" ht="12.75">
      <c r="A1478" s="39"/>
      <c r="B1478" s="39"/>
    </row>
    <row r="1479" spans="1:2" ht="12.75">
      <c r="A1479" s="39"/>
      <c r="B1479" s="39"/>
    </row>
    <row r="1480" spans="1:2" ht="12.75">
      <c r="A1480" s="39"/>
      <c r="B1480" s="39"/>
    </row>
    <row r="1481" spans="1:2" ht="12.75">
      <c r="A1481" s="39"/>
      <c r="B1481" s="39"/>
    </row>
    <row r="1482" spans="1:2" ht="12.75">
      <c r="A1482" s="39"/>
      <c r="B1482" s="39"/>
    </row>
    <row r="1483" spans="1:2" ht="12.75">
      <c r="A1483" s="39"/>
      <c r="B1483" s="39"/>
    </row>
    <row r="1484" spans="1:2" ht="12.75">
      <c r="A1484" s="39"/>
      <c r="B1484" s="39"/>
    </row>
    <row r="1485" spans="1:2" ht="12.75">
      <c r="A1485" s="39"/>
      <c r="B1485" s="39"/>
    </row>
    <row r="1486" spans="1:2" ht="12.75">
      <c r="A1486" s="39"/>
      <c r="B1486" s="39"/>
    </row>
    <row r="1487" spans="1:2" ht="12.75">
      <c r="A1487" s="39"/>
      <c r="B1487" s="39"/>
    </row>
    <row r="1488" spans="1:2" ht="12.75">
      <c r="A1488" s="39"/>
      <c r="B1488" s="39"/>
    </row>
    <row r="1489" spans="1:2" ht="12.75">
      <c r="A1489" s="39"/>
      <c r="B1489" s="39"/>
    </row>
    <row r="1490" spans="1:2" ht="12.75">
      <c r="A1490" s="39"/>
      <c r="B1490" s="39"/>
    </row>
    <row r="1491" spans="1:2" ht="12.75">
      <c r="A1491" s="39"/>
      <c r="B1491" s="39"/>
    </row>
    <row r="1492" spans="1:2" ht="12.75">
      <c r="A1492" s="39"/>
      <c r="B1492" s="39"/>
    </row>
    <row r="1493" spans="1:2" ht="12.75">
      <c r="A1493" s="39"/>
      <c r="B1493" s="39"/>
    </row>
    <row r="1494" spans="1:2" ht="12.75">
      <c r="A1494" s="39"/>
      <c r="B1494" s="39"/>
    </row>
    <row r="1495" spans="1:2" ht="12.75">
      <c r="A1495" s="39"/>
      <c r="B1495" s="39"/>
    </row>
    <row r="1496" spans="1:2" ht="12.75">
      <c r="A1496" s="39"/>
      <c r="B1496" s="39"/>
    </row>
    <row r="1497" spans="1:2" ht="12.75">
      <c r="A1497" s="39"/>
      <c r="B1497" s="39"/>
    </row>
    <row r="1498" spans="1:2" ht="12.75">
      <c r="A1498" s="39"/>
      <c r="B1498" s="39"/>
    </row>
    <row r="1499" spans="1:2" ht="12.75">
      <c r="A1499" s="39"/>
      <c r="B1499" s="39"/>
    </row>
    <row r="1500" spans="1:2" ht="12.75">
      <c r="A1500" s="39"/>
      <c r="B1500" s="39"/>
    </row>
    <row r="1501" spans="1:2" ht="12.75">
      <c r="A1501" s="39"/>
      <c r="B1501" s="39"/>
    </row>
    <row r="1502" spans="1:2" ht="12.75">
      <c r="A1502" s="39"/>
      <c r="B1502" s="39"/>
    </row>
    <row r="1503" spans="1:2" ht="12.75">
      <c r="A1503" s="39"/>
      <c r="B1503" s="39"/>
    </row>
    <row r="1504" spans="1:2" ht="12.75">
      <c r="A1504" s="39"/>
      <c r="B1504" s="39"/>
    </row>
    <row r="1505" spans="1:2" ht="12.75">
      <c r="A1505" s="39"/>
      <c r="B1505" s="39"/>
    </row>
    <row r="1506" spans="1:2" ht="12.75">
      <c r="A1506" s="39"/>
      <c r="B1506" s="39"/>
    </row>
    <row r="1507" spans="1:2" ht="12.75">
      <c r="A1507" s="39"/>
      <c r="B1507" s="39"/>
    </row>
    <row r="1508" spans="1:2" ht="12.75">
      <c r="A1508" s="39"/>
      <c r="B1508" s="39"/>
    </row>
    <row r="1509" spans="1:2" ht="12.75">
      <c r="A1509" s="39"/>
      <c r="B1509" s="39"/>
    </row>
    <row r="1510" spans="1:2" ht="12.75">
      <c r="A1510" s="39"/>
      <c r="B1510" s="39"/>
    </row>
    <row r="1511" spans="1:2" ht="12.75">
      <c r="A1511" s="39"/>
      <c r="B1511" s="39"/>
    </row>
    <row r="1512" spans="1:2" ht="12.75">
      <c r="A1512" s="39"/>
      <c r="B1512" s="39"/>
    </row>
    <row r="1513" spans="1:2" ht="12.75">
      <c r="A1513" s="39"/>
      <c r="B1513" s="39"/>
    </row>
    <row r="1514" spans="1:2" ht="12.75">
      <c r="A1514" s="39"/>
      <c r="B1514" s="39"/>
    </row>
    <row r="1515" spans="1:2" ht="12.75">
      <c r="A1515" s="39"/>
      <c r="B1515" s="39"/>
    </row>
    <row r="1516" spans="1:2" ht="12.75">
      <c r="A1516" s="39"/>
      <c r="B1516" s="39"/>
    </row>
    <row r="1517" spans="1:2" ht="12.75">
      <c r="A1517" s="39"/>
      <c r="B1517" s="39"/>
    </row>
    <row r="1518" spans="1:2" ht="12.75">
      <c r="A1518" s="39"/>
      <c r="B1518" s="39"/>
    </row>
    <row r="1519" spans="1:2" ht="12.75">
      <c r="A1519" s="39"/>
      <c r="B1519" s="39"/>
    </row>
    <row r="1520" spans="1:2" ht="12.75">
      <c r="A1520" s="39"/>
      <c r="B1520" s="39"/>
    </row>
    <row r="1521" spans="1:2" ht="12.75">
      <c r="A1521" s="39"/>
      <c r="B1521" s="39"/>
    </row>
    <row r="1522" spans="1:2" ht="12.75">
      <c r="A1522" s="39"/>
      <c r="B1522" s="39"/>
    </row>
    <row r="1523" spans="1:2" ht="12.75">
      <c r="A1523" s="39"/>
      <c r="B1523" s="39"/>
    </row>
    <row r="1524" spans="1:2" ht="12.75">
      <c r="A1524" s="39"/>
      <c r="B1524" s="39"/>
    </row>
    <row r="1525" spans="1:2" ht="12.75">
      <c r="A1525" s="39"/>
      <c r="B1525" s="39"/>
    </row>
    <row r="1526" spans="1:2" ht="12.75">
      <c r="A1526" s="39"/>
      <c r="B1526" s="39"/>
    </row>
    <row r="1527" spans="1:2" ht="12.75">
      <c r="A1527" s="39"/>
      <c r="B1527" s="39"/>
    </row>
    <row r="1528" spans="1:2" ht="12.75">
      <c r="A1528" s="39"/>
      <c r="B1528" s="39"/>
    </row>
    <row r="1529" spans="1:2" ht="12.75">
      <c r="A1529" s="39"/>
      <c r="B1529" s="39"/>
    </row>
    <row r="1530" spans="1:2" ht="12.75">
      <c r="A1530" s="39"/>
      <c r="B1530" s="39"/>
    </row>
    <row r="1531" spans="1:2" ht="12.75">
      <c r="A1531" s="39"/>
      <c r="B1531" s="39"/>
    </row>
    <row r="1532" spans="1:2" ht="12.75">
      <c r="A1532" s="39"/>
      <c r="B1532" s="39"/>
    </row>
    <row r="1533" spans="1:2" ht="12.75">
      <c r="A1533" s="39"/>
      <c r="B1533" s="39"/>
    </row>
    <row r="1534" spans="1:2" ht="12.75">
      <c r="A1534" s="39"/>
      <c r="B1534" s="39"/>
    </row>
    <row r="1535" spans="1:2" ht="12.75">
      <c r="A1535" s="39"/>
      <c r="B1535" s="39"/>
    </row>
    <row r="1536" spans="1:2" ht="12.75">
      <c r="A1536" s="39"/>
      <c r="B1536" s="39"/>
    </row>
    <row r="1537" spans="1:2" ht="12.75">
      <c r="A1537" s="39"/>
      <c r="B1537" s="39"/>
    </row>
    <row r="1538" spans="1:2" ht="12.75">
      <c r="A1538" s="39"/>
      <c r="B1538" s="39"/>
    </row>
    <row r="1539" spans="1:2" ht="12.75">
      <c r="A1539" s="39"/>
      <c r="B1539" s="39"/>
    </row>
    <row r="1540" spans="1:2" ht="12.75">
      <c r="A1540" s="39"/>
      <c r="B1540" s="39"/>
    </row>
    <row r="1541" spans="1:2" ht="12.75">
      <c r="A1541" s="39"/>
      <c r="B1541" s="39"/>
    </row>
    <row r="1542" spans="1:2" ht="12.75">
      <c r="A1542" s="39"/>
      <c r="B1542" s="39"/>
    </row>
    <row r="1543" spans="1:2" ht="12.75">
      <c r="A1543" s="39"/>
      <c r="B1543" s="39"/>
    </row>
    <row r="1544" spans="1:2" ht="12.75">
      <c r="A1544" s="39"/>
      <c r="B1544" s="39"/>
    </row>
    <row r="1545" spans="1:2" ht="12.75">
      <c r="A1545" s="39"/>
      <c r="B1545" s="39"/>
    </row>
    <row r="1546" spans="1:2" ht="12.75">
      <c r="A1546" s="39"/>
      <c r="B1546" s="39"/>
    </row>
    <row r="1547" spans="1:2" ht="12.75">
      <c r="A1547" s="39"/>
      <c r="B1547" s="39"/>
    </row>
    <row r="1548" spans="1:2" ht="12.75">
      <c r="A1548" s="39"/>
      <c r="B1548" s="39"/>
    </row>
    <row r="1549" spans="1:2" ht="12.75">
      <c r="A1549" s="39"/>
      <c r="B1549" s="39"/>
    </row>
    <row r="1550" spans="1:2" ht="12.75">
      <c r="A1550" s="39"/>
      <c r="B1550" s="39"/>
    </row>
    <row r="1551" spans="1:2" ht="12.75">
      <c r="A1551" s="39"/>
      <c r="B1551" s="39"/>
    </row>
    <row r="1552" spans="1:2" ht="12.75">
      <c r="A1552" s="39"/>
      <c r="B1552" s="39"/>
    </row>
    <row r="1553" spans="1:2" ht="12.75">
      <c r="A1553" s="39"/>
      <c r="B1553" s="39"/>
    </row>
    <row r="1554" spans="1:2" ht="12.75">
      <c r="A1554" s="39"/>
      <c r="B1554" s="39"/>
    </row>
    <row r="1555" spans="1:2" ht="12.75">
      <c r="A1555" s="39"/>
      <c r="B1555" s="39"/>
    </row>
    <row r="1556" spans="1:2" ht="12.75">
      <c r="A1556" s="39"/>
      <c r="B1556" s="39"/>
    </row>
    <row r="1557" spans="1:2" ht="12.75">
      <c r="A1557" s="39"/>
      <c r="B1557" s="39"/>
    </row>
    <row r="1558" spans="1:2" ht="12.75">
      <c r="A1558" s="39"/>
      <c r="B1558" s="39"/>
    </row>
    <row r="1559" spans="1:2" ht="12.75">
      <c r="A1559" s="39"/>
      <c r="B1559" s="39"/>
    </row>
    <row r="1560" spans="1:2" ht="12.75">
      <c r="A1560" s="39"/>
      <c r="B1560" s="39"/>
    </row>
    <row r="1561" spans="1:2" ht="12.75">
      <c r="A1561" s="39"/>
      <c r="B1561" s="39"/>
    </row>
    <row r="1562" spans="1:2" ht="12.75">
      <c r="A1562" s="39"/>
      <c r="B1562" s="39"/>
    </row>
    <row r="1563" spans="1:2" ht="12.75">
      <c r="A1563" s="39"/>
      <c r="B1563" s="39"/>
    </row>
    <row r="1564" spans="1:2" ht="12.75">
      <c r="A1564" s="39"/>
      <c r="B1564" s="39"/>
    </row>
    <row r="1565" spans="1:2" ht="12.75">
      <c r="A1565" s="39"/>
      <c r="B1565" s="39"/>
    </row>
    <row r="1566" spans="1:2" ht="12.75">
      <c r="A1566" s="39"/>
      <c r="B1566" s="39"/>
    </row>
    <row r="1567" spans="1:2" ht="12.75">
      <c r="A1567" s="39"/>
      <c r="B1567" s="39"/>
    </row>
    <row r="1568" spans="1:2" ht="12.75">
      <c r="A1568" s="39"/>
      <c r="B1568" s="39"/>
    </row>
    <row r="1569" spans="1:2" ht="12.75">
      <c r="A1569" s="39"/>
      <c r="B1569" s="39"/>
    </row>
    <row r="1570" spans="1:2" ht="12.75">
      <c r="A1570" s="39"/>
      <c r="B1570" s="39"/>
    </row>
    <row r="1571" spans="1:2" ht="12.75">
      <c r="A1571" s="39"/>
      <c r="B1571" s="39"/>
    </row>
    <row r="1572" spans="1:2" ht="12.75">
      <c r="A1572" s="39"/>
      <c r="B1572" s="39"/>
    </row>
    <row r="1573" spans="1:2" ht="12.75">
      <c r="A1573" s="39"/>
      <c r="B1573" s="39"/>
    </row>
    <row r="1574" spans="1:2" ht="12.75">
      <c r="A1574" s="39"/>
      <c r="B1574" s="39"/>
    </row>
    <row r="1575" spans="1:2" ht="12.75">
      <c r="A1575" s="39"/>
      <c r="B1575" s="39"/>
    </row>
    <row r="1576" spans="1:2" ht="12.75">
      <c r="A1576" s="39"/>
      <c r="B1576" s="39"/>
    </row>
    <row r="1577" spans="1:2" ht="12.75">
      <c r="A1577" s="39"/>
      <c r="B1577" s="39"/>
    </row>
    <row r="1578" spans="1:2" ht="12.75">
      <c r="A1578" s="39"/>
      <c r="B1578" s="39"/>
    </row>
    <row r="1579" spans="1:2" ht="12.75">
      <c r="A1579" s="39"/>
      <c r="B1579" s="39"/>
    </row>
    <row r="1580" spans="1:2" ht="12.75">
      <c r="A1580" s="39"/>
      <c r="B1580" s="39"/>
    </row>
    <row r="1581" spans="1:2" ht="12.75">
      <c r="A1581" s="39"/>
      <c r="B1581" s="39"/>
    </row>
    <row r="1582" spans="1:2" ht="12.75">
      <c r="A1582" s="39"/>
      <c r="B1582" s="39"/>
    </row>
    <row r="1583" spans="1:2" ht="12.75">
      <c r="A1583" s="39"/>
      <c r="B1583" s="39"/>
    </row>
    <row r="1584" spans="1:2" ht="12.75">
      <c r="A1584" s="39"/>
      <c r="B1584" s="39"/>
    </row>
    <row r="1585" spans="1:2" ht="12.75">
      <c r="A1585" s="39"/>
      <c r="B1585" s="39"/>
    </row>
    <row r="1586" spans="1:2" ht="12.75">
      <c r="A1586" s="39"/>
      <c r="B1586" s="39"/>
    </row>
    <row r="1587" spans="1:2" ht="12.75">
      <c r="A1587" s="39"/>
      <c r="B1587" s="39"/>
    </row>
    <row r="1588" spans="1:2" ht="12.75">
      <c r="A1588" s="39"/>
      <c r="B1588" s="39"/>
    </row>
    <row r="1589" spans="1:2" ht="12.75">
      <c r="A1589" s="39"/>
      <c r="B1589" s="39"/>
    </row>
    <row r="1590" spans="1:2" ht="12.75">
      <c r="A1590" s="39"/>
      <c r="B1590" s="39"/>
    </row>
    <row r="1591" spans="1:2" ht="12.75">
      <c r="A1591" s="39"/>
      <c r="B1591" s="39"/>
    </row>
    <row r="1592" spans="1:2" ht="12.75">
      <c r="A1592" s="39"/>
      <c r="B1592" s="39"/>
    </row>
    <row r="1593" spans="1:2" ht="12.75">
      <c r="A1593" s="39"/>
      <c r="B1593" s="39"/>
    </row>
    <row r="1594" spans="1:2" ht="12.75">
      <c r="A1594" s="39"/>
      <c r="B1594" s="39"/>
    </row>
    <row r="1595" spans="1:2" ht="12.75">
      <c r="A1595" s="39"/>
      <c r="B1595" s="39"/>
    </row>
    <row r="1596" spans="1:2" ht="12.75">
      <c r="A1596" s="39"/>
      <c r="B1596" s="39"/>
    </row>
    <row r="1597" spans="1:2" ht="12.75">
      <c r="A1597" s="39"/>
      <c r="B1597" s="39"/>
    </row>
    <row r="1598" spans="1:2" ht="12.75">
      <c r="A1598" s="39"/>
      <c r="B1598" s="39"/>
    </row>
    <row r="1599" spans="1:2" ht="12.75">
      <c r="A1599" s="39"/>
      <c r="B1599" s="39"/>
    </row>
    <row r="1600" spans="1:2" ht="12.75">
      <c r="A1600" s="39"/>
      <c r="B1600" s="39"/>
    </row>
    <row r="1601" spans="1:2" ht="12.75">
      <c r="A1601" s="39"/>
      <c r="B1601" s="39"/>
    </row>
    <row r="1602" spans="1:2" ht="12.75">
      <c r="A1602" s="39"/>
      <c r="B1602" s="39"/>
    </row>
    <row r="1603" spans="1:2" ht="12.75">
      <c r="A1603" s="39"/>
      <c r="B1603" s="39"/>
    </row>
    <row r="1604" spans="1:2" ht="12.75">
      <c r="A1604" s="39"/>
      <c r="B1604" s="39"/>
    </row>
    <row r="1605" spans="1:2" ht="12.75">
      <c r="A1605" s="39"/>
      <c r="B1605" s="39"/>
    </row>
    <row r="1606" spans="1:2" ht="12.75">
      <c r="A1606" s="39"/>
      <c r="B1606" s="39"/>
    </row>
    <row r="1607" spans="1:2" ht="12.75">
      <c r="A1607" s="39"/>
      <c r="B1607" s="39"/>
    </row>
    <row r="1608" spans="1:2" ht="12.75">
      <c r="A1608" s="39"/>
      <c r="B1608" s="39"/>
    </row>
    <row r="1609" spans="1:2" ht="12.75">
      <c r="A1609" s="39"/>
      <c r="B1609" s="39"/>
    </row>
    <row r="1610" spans="1:2" ht="12.75">
      <c r="A1610" s="39"/>
      <c r="B1610" s="39"/>
    </row>
    <row r="1611" spans="1:2" ht="12.75">
      <c r="A1611" s="39"/>
      <c r="B1611" s="39"/>
    </row>
    <row r="1612" spans="1:2" ht="12.75">
      <c r="A1612" s="39"/>
      <c r="B1612" s="39"/>
    </row>
    <row r="1613" spans="1:2" ht="12.75">
      <c r="A1613" s="39"/>
      <c r="B1613" s="39"/>
    </row>
    <row r="1614" spans="1:2" ht="12.75">
      <c r="A1614" s="39"/>
      <c r="B1614" s="39"/>
    </row>
    <row r="1615" spans="1:2" ht="12.75">
      <c r="A1615" s="39"/>
      <c r="B1615" s="39"/>
    </row>
    <row r="1616" spans="1:2" ht="12.75">
      <c r="A1616" s="39"/>
      <c r="B1616" s="39"/>
    </row>
    <row r="1617" spans="1:2" ht="12.75">
      <c r="A1617" s="39"/>
      <c r="B1617" s="39"/>
    </row>
    <row r="1618" spans="1:2" ht="12.75">
      <c r="A1618" s="39"/>
      <c r="B1618" s="39"/>
    </row>
    <row r="1619" spans="1:2" ht="12.75">
      <c r="A1619" s="39"/>
      <c r="B1619" s="39"/>
    </row>
    <row r="1620" spans="1:2" ht="12.75">
      <c r="A1620" s="39"/>
      <c r="B1620" s="39"/>
    </row>
    <row r="1621" spans="1:2" ht="12.75">
      <c r="A1621" s="39"/>
      <c r="B1621" s="39"/>
    </row>
    <row r="1622" spans="1:2" ht="12.75">
      <c r="A1622" s="39"/>
      <c r="B1622" s="39"/>
    </row>
    <row r="1623" spans="1:2" ht="12.75">
      <c r="A1623" s="39"/>
      <c r="B1623" s="39"/>
    </row>
    <row r="1624" spans="1:2" ht="12.75">
      <c r="A1624" s="39"/>
      <c r="B1624" s="39"/>
    </row>
    <row r="1625" spans="1:2" ht="12.75">
      <c r="A1625" s="39"/>
      <c r="B1625" s="39"/>
    </row>
    <row r="1626" spans="1:2" ht="12.75">
      <c r="A1626" s="39"/>
      <c r="B1626" s="39"/>
    </row>
    <row r="1627" spans="1:2" ht="12.75">
      <c r="A1627" s="39"/>
      <c r="B1627" s="39"/>
    </row>
    <row r="1628" spans="1:2" ht="12.75">
      <c r="A1628" s="39"/>
      <c r="B1628" s="39"/>
    </row>
    <row r="1629" spans="1:2" ht="12.75">
      <c r="A1629" s="39"/>
      <c r="B1629" s="39"/>
    </row>
    <row r="1630" spans="1:2" ht="12.75">
      <c r="A1630" s="39"/>
      <c r="B1630" s="39"/>
    </row>
    <row r="1631" spans="1:2" ht="12.75">
      <c r="A1631" s="39"/>
      <c r="B1631" s="39"/>
    </row>
    <row r="1632" spans="1:2" ht="12.75">
      <c r="A1632" s="39"/>
      <c r="B1632" s="39"/>
    </row>
    <row r="1633" spans="1:2" ht="12.75">
      <c r="A1633" s="39"/>
      <c r="B1633" s="39"/>
    </row>
    <row r="1634" spans="1:2" ht="12.75">
      <c r="A1634" s="39"/>
      <c r="B1634" s="39"/>
    </row>
    <row r="1635" spans="1:2" ht="12.75">
      <c r="A1635" s="39"/>
      <c r="B1635" s="39"/>
    </row>
    <row r="1636" spans="1:2" ht="12.75">
      <c r="A1636" s="39"/>
      <c r="B1636" s="39"/>
    </row>
    <row r="1637" spans="1:2" ht="12.75">
      <c r="A1637" s="39"/>
      <c r="B1637" s="39"/>
    </row>
    <row r="1638" spans="1:2" ht="12.75">
      <c r="A1638" s="39"/>
      <c r="B1638" s="39"/>
    </row>
    <row r="1639" spans="1:2" ht="12.75">
      <c r="A1639" s="39"/>
      <c r="B1639" s="39"/>
    </row>
  </sheetData>
  <sheetProtection/>
  <printOptions/>
  <pageMargins left="0.7874015748031497" right="0.3937007874015748" top="0.984251968503937" bottom="1.1811023622047245" header="0.31496062992125984" footer="0.31496062992125984"/>
  <pageSetup horizontalDpi="300" verticalDpi="300" orientation="portrait" scale="95" r:id="rId1"/>
  <headerFooter alignWithMargins="0">
    <oddFooter>&amp;L&amp;8Załącznik Nr 2 - do załącznika Nr 1 zarządzenia Nr 34/11 Burmistrza Myszyńca z dn. 30.08.2011 r. w spr. informacji o przebiegu 
wyk. budż. gm. Myszyniec oraz o przebiegu wyk.planów finan.samorz.inst.kultury za I półrocze 2011 r. &amp;R&amp;8Strona &amp;P z &amp;N</oddFooter>
  </headerFooter>
  <rowBreaks count="1" manualBreakCount="1">
    <brk id="4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2011-08-30T10:35:13Z</cp:lastPrinted>
  <dcterms:created xsi:type="dcterms:W3CDTF">2003-07-25T12:16:23Z</dcterms:created>
  <dcterms:modified xsi:type="dcterms:W3CDTF">2011-08-30T10:35:13Z</dcterms:modified>
  <cp:category/>
  <cp:version/>
  <cp:contentType/>
  <cp:contentStatus/>
</cp:coreProperties>
</file>