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tabRatio="595" activeTab="3"/>
  </bookViews>
  <sheets>
    <sheet name="80101" sheetId="1" r:id="rId1"/>
    <sheet name="80103" sheetId="2" r:id="rId2"/>
    <sheet name="80110" sheetId="3" r:id="rId3"/>
    <sheet name="85401,85415,92605" sheetId="4" r:id="rId4"/>
    <sheet name="80104,80113,80114" sheetId="5" r:id="rId5"/>
    <sheet name="80146,80195" sheetId="6" r:id="rId6"/>
  </sheets>
  <definedNames>
    <definedName name="_xlnm.Print_Area" localSheetId="0">'80101'!$A$1:$AJ$32</definedName>
    <definedName name="_xlnm.Print_Area" localSheetId="1">'80103'!$A$1:$AF$32</definedName>
    <definedName name="_xlnm.Print_Area" localSheetId="2">'80110'!$A$1:$AL$29</definedName>
    <definedName name="_xlnm.Print_Area" localSheetId="5">'80146,80195'!$A$1:$AM$48</definedName>
    <definedName name="_xlnm.Print_Area" localSheetId="3">'85401,85415,92605'!$A$1:$AM$68</definedName>
  </definedNames>
  <calcPr fullCalcOnLoad="1"/>
</workbook>
</file>

<file path=xl/sharedStrings.xml><?xml version="1.0" encoding="utf-8"?>
<sst xmlns="http://schemas.openxmlformats.org/spreadsheetml/2006/main" count="422" uniqueCount="39">
  <si>
    <t>§</t>
  </si>
  <si>
    <t>Plan</t>
  </si>
  <si>
    <t>Wykonanie</t>
  </si>
  <si>
    <t>%</t>
  </si>
  <si>
    <t>O g ó ł e m</t>
  </si>
  <si>
    <t>PSP Myszyniec Stary</t>
  </si>
  <si>
    <t>PSP Białusny Lasek</t>
  </si>
  <si>
    <t>PSP Cięćk</t>
  </si>
  <si>
    <t>PSP Olszyny</t>
  </si>
  <si>
    <t>PSP Wydmusy</t>
  </si>
  <si>
    <t>PSP P Zalesie</t>
  </si>
  <si>
    <t>PSP Pełty</t>
  </si>
  <si>
    <t xml:space="preserve">Realizacja wydatków </t>
  </si>
  <si>
    <t>DZIAŁ 801  -  OŚWIATA  I  WYCHOWANIE</t>
  </si>
  <si>
    <t>Rozdział 80101 - Szkoły  podstawowe</t>
  </si>
  <si>
    <t>R-m:</t>
  </si>
  <si>
    <t>ZS Wolkowe</t>
  </si>
  <si>
    <t>ZS Wykrot</t>
  </si>
  <si>
    <t>ZS Myszyniec</t>
  </si>
  <si>
    <t>PSP Krysiaki</t>
  </si>
  <si>
    <t>Rozdział 80103 - Oddziały przedszkolne w szkołach podstawowych</t>
  </si>
  <si>
    <t>Rozdział   85401  -    Świetlice szkolne</t>
  </si>
  <si>
    <t>GAPO Myszyniec</t>
  </si>
  <si>
    <t>Rozdział 80104 -  Przedszkola</t>
  </si>
  <si>
    <t>Samorządowe Przedszkole w Myszyńcu</t>
  </si>
  <si>
    <t>Rozdział 80113  -  Dowożenie uczniów do szkół</t>
  </si>
  <si>
    <t>Rozdział 80114  -  Zespoły obsługi ekonomiczo-administracyjnej szkół</t>
  </si>
  <si>
    <t>Rozdział 80146 - Dokształcanie i doskonalenie nauczycieli</t>
  </si>
  <si>
    <t>SAP Myszyniec</t>
  </si>
  <si>
    <t>Rozdział 80195 - Pozostała działalność</t>
  </si>
  <si>
    <t xml:space="preserve">DZIAŁ  854    EDUKACYJNA  OPIEKA  WYCHOWAWCZA </t>
  </si>
  <si>
    <t>DZIAŁ  926  KULTURA  FIZYCZNA  I  SPORT</t>
  </si>
  <si>
    <t>Rozdział  92505  - Zadania w zakresie kultury fizycznej i sportu</t>
  </si>
  <si>
    <t>Rozdział   80110  -    Gimnazja</t>
  </si>
  <si>
    <t>ZS  Myszyniec</t>
  </si>
  <si>
    <t>Rozdział   85415  -    Pomoc materialna dla uczniów</t>
  </si>
  <si>
    <t>PSP Zalesie</t>
  </si>
  <si>
    <t xml:space="preserve"> w poszczególnych placówkach oświatowych z terenu gminy Myszyniec za   2011 roku</t>
  </si>
  <si>
    <t>Załącznik Nr 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</si>
</sst>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\ _z_ł_-;\-* #,##0.0\ _z_ł_-;_-* &quot;-&quot;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i/>
      <sz val="11"/>
      <name val="Times New Roman"/>
      <family val="1"/>
    </font>
    <font>
      <i/>
      <sz val="10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zoomScaleSheetLayoutView="75" zoomScalePageLayoutView="0" workbookViewId="0" topLeftCell="M1">
      <selection activeCell="I21" sqref="I21"/>
    </sheetView>
  </sheetViews>
  <sheetFormatPr defaultColWidth="9.140625" defaultRowHeight="12.75"/>
  <cols>
    <col min="1" max="1" width="7.7109375" style="4" customWidth="1"/>
    <col min="2" max="2" width="14.57421875" style="0" customWidth="1"/>
    <col min="3" max="3" width="14.7109375" style="0" bestFit="1" customWidth="1"/>
    <col min="4" max="4" width="9.57421875" style="12" bestFit="1" customWidth="1"/>
    <col min="5" max="6" width="13.7109375" style="0" customWidth="1"/>
    <col min="7" max="7" width="9.7109375" style="12" bestFit="1" customWidth="1"/>
    <col min="8" max="9" width="12.7109375" style="0" customWidth="1"/>
    <col min="10" max="10" width="10.421875" style="12" bestFit="1" customWidth="1"/>
    <col min="11" max="12" width="12.7109375" style="0" customWidth="1"/>
    <col min="13" max="13" width="11.421875" style="12" customWidth="1"/>
    <col min="14" max="14" width="8.140625" style="12" customWidth="1"/>
    <col min="15" max="16" width="12.7109375" style="0" customWidth="1"/>
    <col min="17" max="17" width="10.28125" style="12" bestFit="1" customWidth="1"/>
    <col min="18" max="19" width="12.7109375" style="0" customWidth="1"/>
    <col min="20" max="20" width="9.7109375" style="12" bestFit="1" customWidth="1"/>
    <col min="21" max="22" width="12.7109375" style="0" customWidth="1"/>
    <col min="23" max="23" width="9.7109375" style="12" bestFit="1" customWidth="1"/>
    <col min="24" max="25" width="13.28125" style="0" bestFit="1" customWidth="1"/>
    <col min="26" max="26" width="11.00390625" style="12" bestFit="1" customWidth="1"/>
    <col min="27" max="27" width="11.00390625" style="12" customWidth="1"/>
    <col min="28" max="29" width="13.28125" style="0" bestFit="1" customWidth="1"/>
    <col min="30" max="30" width="10.421875" style="12" bestFit="1" customWidth="1"/>
    <col min="31" max="31" width="15.00390625" style="0" bestFit="1" customWidth="1"/>
    <col min="32" max="32" width="14.8515625" style="0" bestFit="1" customWidth="1"/>
    <col min="33" max="33" width="11.28125" style="12" bestFit="1" customWidth="1"/>
    <col min="34" max="34" width="12.28125" style="0" hidden="1" customWidth="1"/>
    <col min="35" max="35" width="12.8515625" style="0" hidden="1" customWidth="1"/>
    <col min="36" max="36" width="11.57421875" style="0" hidden="1" customWidth="1"/>
    <col min="37" max="37" width="9.28125" style="0" bestFit="1" customWidth="1"/>
  </cols>
  <sheetData>
    <row r="1" spans="10:13" ht="12.75" customHeight="1">
      <c r="J1" s="77" t="s">
        <v>38</v>
      </c>
      <c r="K1" s="77"/>
      <c r="L1" s="77"/>
      <c r="M1" s="77"/>
    </row>
    <row r="2" spans="1:33" s="28" customFormat="1" ht="20.25">
      <c r="A2" s="80" t="s">
        <v>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0"/>
      <c r="O2" s="40"/>
      <c r="P2" s="40"/>
      <c r="Q2" s="40"/>
      <c r="T2" s="29"/>
      <c r="W2" s="29"/>
      <c r="Z2" s="29"/>
      <c r="AA2" s="29"/>
      <c r="AD2" s="29"/>
      <c r="AG2" s="29"/>
    </row>
    <row r="3" spans="1:33" s="28" customFormat="1" ht="20.25">
      <c r="A3" s="79" t="s">
        <v>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40"/>
      <c r="O3" s="40"/>
      <c r="P3" s="40"/>
      <c r="Q3" s="40"/>
      <c r="T3" s="29"/>
      <c r="W3" s="29"/>
      <c r="Z3" s="29"/>
      <c r="AA3" s="29"/>
      <c r="AD3" s="29"/>
      <c r="AG3" s="29"/>
    </row>
    <row r="4" spans="1:33" s="1" customFormat="1" ht="21.75" customHeight="1">
      <c r="A4" s="78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1"/>
      <c r="O4" s="31"/>
      <c r="P4" s="31"/>
      <c r="Q4" s="31"/>
      <c r="T4" s="9"/>
      <c r="W4" s="9"/>
      <c r="Z4" s="9"/>
      <c r="AA4" s="9"/>
      <c r="AD4" s="9"/>
      <c r="AG4" s="9"/>
    </row>
    <row r="5" spans="1:33" s="1" customFormat="1" ht="18.75" customHeight="1">
      <c r="A5" s="76" t="s">
        <v>14</v>
      </c>
      <c r="B5" s="76"/>
      <c r="C5" s="76"/>
      <c r="D5" s="76"/>
      <c r="E5" s="76"/>
      <c r="F5" s="76"/>
      <c r="G5" s="76"/>
      <c r="H5" s="41"/>
      <c r="I5" s="41"/>
      <c r="J5" s="42"/>
      <c r="K5" s="41"/>
      <c r="L5" s="41"/>
      <c r="M5" s="42"/>
      <c r="N5" s="76" t="s">
        <v>14</v>
      </c>
      <c r="O5" s="76"/>
      <c r="P5" s="76"/>
      <c r="Q5" s="76"/>
      <c r="R5" s="76"/>
      <c r="S5" s="76"/>
      <c r="T5" s="76"/>
      <c r="W5" s="9"/>
      <c r="X5" s="49"/>
      <c r="Y5" s="49"/>
      <c r="Z5" s="49"/>
      <c r="AA5" s="76" t="s">
        <v>14</v>
      </c>
      <c r="AB5" s="76"/>
      <c r="AC5" s="76"/>
      <c r="AD5" s="76"/>
      <c r="AE5" s="76"/>
      <c r="AG5" s="9"/>
    </row>
    <row r="6" spans="1:33" s="1" customFormat="1" ht="12.75">
      <c r="A6" s="5"/>
      <c r="D6" s="9"/>
      <c r="G6" s="9"/>
      <c r="J6" s="9"/>
      <c r="M6" s="9"/>
      <c r="N6" s="9"/>
      <c r="Q6" s="9"/>
      <c r="T6" s="9"/>
      <c r="W6" s="9"/>
      <c r="Z6" s="9"/>
      <c r="AA6" s="9"/>
      <c r="AD6" s="9"/>
      <c r="AG6" s="9"/>
    </row>
    <row r="7" spans="1:36" s="3" customFormat="1" ht="13.5">
      <c r="A7" s="81" t="s">
        <v>0</v>
      </c>
      <c r="B7" s="72" t="s">
        <v>4</v>
      </c>
      <c r="C7" s="72"/>
      <c r="D7" s="72"/>
      <c r="E7" s="72" t="s">
        <v>19</v>
      </c>
      <c r="F7" s="72"/>
      <c r="G7" s="72"/>
      <c r="H7" s="72" t="s">
        <v>5</v>
      </c>
      <c r="I7" s="72"/>
      <c r="J7" s="72"/>
      <c r="K7" s="72" t="s">
        <v>6</v>
      </c>
      <c r="L7" s="72"/>
      <c r="M7" s="72"/>
      <c r="N7" s="81" t="s">
        <v>0</v>
      </c>
      <c r="O7" s="72" t="s">
        <v>8</v>
      </c>
      <c r="P7" s="72"/>
      <c r="Q7" s="72"/>
      <c r="R7" s="72" t="s">
        <v>9</v>
      </c>
      <c r="S7" s="72"/>
      <c r="T7" s="72"/>
      <c r="U7" s="72" t="s">
        <v>10</v>
      </c>
      <c r="V7" s="72"/>
      <c r="W7" s="72"/>
      <c r="X7" s="72" t="s">
        <v>16</v>
      </c>
      <c r="Y7" s="72"/>
      <c r="Z7" s="72"/>
      <c r="AA7" s="81" t="s">
        <v>0</v>
      </c>
      <c r="AB7" s="72" t="s">
        <v>17</v>
      </c>
      <c r="AC7" s="72"/>
      <c r="AD7" s="72"/>
      <c r="AE7" s="72" t="s">
        <v>18</v>
      </c>
      <c r="AF7" s="72"/>
      <c r="AG7" s="72"/>
      <c r="AH7" s="72" t="s">
        <v>22</v>
      </c>
      <c r="AI7" s="72"/>
      <c r="AJ7" s="72"/>
    </row>
    <row r="8" spans="1:36" s="2" customFormat="1" ht="12.75" customHeight="1">
      <c r="A8" s="81"/>
      <c r="B8" s="6" t="s">
        <v>1</v>
      </c>
      <c r="C8" s="6" t="s">
        <v>2</v>
      </c>
      <c r="D8" s="10" t="s">
        <v>3</v>
      </c>
      <c r="E8" s="6" t="s">
        <v>1</v>
      </c>
      <c r="F8" s="6" t="s">
        <v>2</v>
      </c>
      <c r="G8" s="10" t="s">
        <v>3</v>
      </c>
      <c r="H8" s="6" t="s">
        <v>1</v>
      </c>
      <c r="I8" s="6" t="s">
        <v>2</v>
      </c>
      <c r="J8" s="10" t="s">
        <v>3</v>
      </c>
      <c r="K8" s="6" t="s">
        <v>1</v>
      </c>
      <c r="L8" s="6" t="s">
        <v>2</v>
      </c>
      <c r="M8" s="10" t="s">
        <v>3</v>
      </c>
      <c r="N8" s="81"/>
      <c r="O8" s="6" t="s">
        <v>1</v>
      </c>
      <c r="P8" s="6" t="s">
        <v>2</v>
      </c>
      <c r="Q8" s="10" t="s">
        <v>3</v>
      </c>
      <c r="R8" s="6" t="s">
        <v>1</v>
      </c>
      <c r="S8" s="6" t="s">
        <v>2</v>
      </c>
      <c r="T8" s="10" t="s">
        <v>3</v>
      </c>
      <c r="U8" s="6" t="s">
        <v>1</v>
      </c>
      <c r="V8" s="6" t="s">
        <v>2</v>
      </c>
      <c r="W8" s="10" t="s">
        <v>3</v>
      </c>
      <c r="X8" s="6" t="s">
        <v>1</v>
      </c>
      <c r="Y8" s="6" t="s">
        <v>2</v>
      </c>
      <c r="Z8" s="10" t="s">
        <v>3</v>
      </c>
      <c r="AA8" s="81"/>
      <c r="AB8" s="6" t="s">
        <v>1</v>
      </c>
      <c r="AC8" s="6" t="s">
        <v>2</v>
      </c>
      <c r="AD8" s="10" t="s">
        <v>3</v>
      </c>
      <c r="AE8" s="6" t="s">
        <v>1</v>
      </c>
      <c r="AF8" s="6" t="s">
        <v>2</v>
      </c>
      <c r="AG8" s="10" t="s">
        <v>3</v>
      </c>
      <c r="AH8" s="6" t="s">
        <v>1</v>
      </c>
      <c r="AI8" s="6" t="s">
        <v>2</v>
      </c>
      <c r="AJ8" s="10" t="s">
        <v>3</v>
      </c>
    </row>
    <row r="9" spans="1:36" s="1" customFormat="1" ht="12.75">
      <c r="A9" s="7"/>
      <c r="B9" s="8"/>
      <c r="C9" s="8"/>
      <c r="D9" s="11"/>
      <c r="E9" s="8"/>
      <c r="F9" s="8"/>
      <c r="G9" s="11"/>
      <c r="H9" s="8"/>
      <c r="I9" s="8"/>
      <c r="J9" s="11"/>
      <c r="K9" s="8"/>
      <c r="L9" s="8"/>
      <c r="M9" s="11"/>
      <c r="N9" s="8"/>
      <c r="O9" s="8"/>
      <c r="P9" s="8"/>
      <c r="Q9" s="11"/>
      <c r="R9" s="8"/>
      <c r="S9" s="8"/>
      <c r="T9" s="11"/>
      <c r="U9" s="8"/>
      <c r="V9" s="8"/>
      <c r="W9" s="11"/>
      <c r="X9" s="8"/>
      <c r="Y9" s="8"/>
      <c r="Z9" s="11"/>
      <c r="AA9" s="8"/>
      <c r="AB9" s="8"/>
      <c r="AC9" s="8"/>
      <c r="AD9" s="11"/>
      <c r="AE9" s="8"/>
      <c r="AF9" s="8"/>
      <c r="AG9" s="11"/>
      <c r="AH9" s="8"/>
      <c r="AI9" s="8"/>
      <c r="AJ9" s="8"/>
    </row>
    <row r="10" spans="1:37" s="1" customFormat="1" ht="18" customHeight="1">
      <c r="A10" s="6">
        <v>3020</v>
      </c>
      <c r="B10" s="14">
        <f aca="true" t="shared" si="0" ref="B10:B30">E10+H10+K10+O10+R10+U10+X10+AB10+AE10+AH10</f>
        <v>307235</v>
      </c>
      <c r="C10" s="14">
        <f aca="true" t="shared" si="1" ref="C10:C30">F10+I10+L10+P10+S10+V10+Y10+AC10+AF10+AI10</f>
        <v>259749.35</v>
      </c>
      <c r="D10" s="13">
        <f>C10/B10%</f>
        <v>84.54419255618663</v>
      </c>
      <c r="E10" s="14">
        <v>25021</v>
      </c>
      <c r="F10" s="14">
        <v>23018.7</v>
      </c>
      <c r="G10" s="14">
        <f>F10/E10%</f>
        <v>91.99752208145158</v>
      </c>
      <c r="H10" s="14">
        <v>56870</v>
      </c>
      <c r="I10" s="14">
        <v>22695.98</v>
      </c>
      <c r="J10" s="14">
        <f>I10/H10%</f>
        <v>39.908528222261296</v>
      </c>
      <c r="K10" s="14">
        <v>17850</v>
      </c>
      <c r="L10" s="14">
        <v>15383.99</v>
      </c>
      <c r="M10" s="14">
        <f>L10/K10%</f>
        <v>86.18481792717087</v>
      </c>
      <c r="N10" s="6">
        <v>3020</v>
      </c>
      <c r="O10" s="14">
        <v>19166</v>
      </c>
      <c r="P10" s="14">
        <v>18120.76</v>
      </c>
      <c r="Q10" s="14">
        <f>P10/O10%</f>
        <v>94.54638422205988</v>
      </c>
      <c r="R10" s="14">
        <v>21104</v>
      </c>
      <c r="S10" s="14">
        <v>19427.07</v>
      </c>
      <c r="T10" s="14">
        <f>S10/R10%</f>
        <v>92.05397081122062</v>
      </c>
      <c r="U10" s="14">
        <v>19208</v>
      </c>
      <c r="V10" s="14">
        <v>16585.24</v>
      </c>
      <c r="W10" s="14">
        <f>V10/U10%</f>
        <v>86.34548104956268</v>
      </c>
      <c r="X10" s="14">
        <v>25154</v>
      </c>
      <c r="Y10" s="14">
        <v>24200.93</v>
      </c>
      <c r="Z10" s="14">
        <f>Y10/X10%</f>
        <v>96.21105987119346</v>
      </c>
      <c r="AA10" s="6">
        <v>3020</v>
      </c>
      <c r="AB10" s="14">
        <v>32566</v>
      </c>
      <c r="AC10" s="14">
        <v>30902.74</v>
      </c>
      <c r="AD10" s="14">
        <f>AC10/AB10%</f>
        <v>94.8926487747958</v>
      </c>
      <c r="AE10" s="14">
        <v>90296</v>
      </c>
      <c r="AF10" s="14">
        <v>89413.94</v>
      </c>
      <c r="AG10" s="14">
        <f>AF10/AE10%</f>
        <v>99.02314609728006</v>
      </c>
      <c r="AH10" s="14">
        <v>0</v>
      </c>
      <c r="AI10" s="14">
        <v>0</v>
      </c>
      <c r="AJ10" s="14" t="e">
        <f>AI10/AH10%</f>
        <v>#DIV/0!</v>
      </c>
      <c r="AK10" s="6">
        <v>3020</v>
      </c>
    </row>
    <row r="11" spans="1:37" s="1" customFormat="1" ht="18" customHeight="1">
      <c r="A11" s="6">
        <v>4010</v>
      </c>
      <c r="B11" s="14">
        <f t="shared" si="0"/>
        <v>4043004</v>
      </c>
      <c r="C11" s="14">
        <f t="shared" si="1"/>
        <v>3894985.5</v>
      </c>
      <c r="D11" s="13">
        <f aca="true" t="shared" si="2" ref="D11:D29">C11/B11%</f>
        <v>96.33889800752114</v>
      </c>
      <c r="E11" s="14">
        <v>386973</v>
      </c>
      <c r="F11" s="14">
        <v>344796.5</v>
      </c>
      <c r="G11" s="14">
        <f aca="true" t="shared" si="3" ref="G11:G31">F11/E11%</f>
        <v>89.10091918557626</v>
      </c>
      <c r="H11" s="14">
        <v>185187</v>
      </c>
      <c r="I11" s="14">
        <v>148702.78</v>
      </c>
      <c r="J11" s="14">
        <f aca="true" t="shared" si="4" ref="J11:J31">I11/H11%</f>
        <v>80.29871427260014</v>
      </c>
      <c r="K11" s="14">
        <v>238839</v>
      </c>
      <c r="L11" s="14">
        <v>231747.8</v>
      </c>
      <c r="M11" s="14">
        <f aca="true" t="shared" si="5" ref="M11:M31">L11/K11%</f>
        <v>97.03097065387144</v>
      </c>
      <c r="N11" s="6">
        <v>4010</v>
      </c>
      <c r="O11" s="14">
        <v>286918</v>
      </c>
      <c r="P11" s="14">
        <v>278799.26</v>
      </c>
      <c r="Q11" s="14">
        <f aca="true" t="shared" si="6" ref="Q11:Q31">P11/O11%</f>
        <v>97.17036226378269</v>
      </c>
      <c r="R11" s="14">
        <v>328035</v>
      </c>
      <c r="S11" s="14">
        <v>307367.09</v>
      </c>
      <c r="T11" s="14">
        <f aca="true" t="shared" si="7" ref="T11:T31">S11/R11%</f>
        <v>93.69948023838921</v>
      </c>
      <c r="U11" s="14">
        <v>276388</v>
      </c>
      <c r="V11" s="14">
        <v>266917.63</v>
      </c>
      <c r="W11" s="14">
        <f aca="true" t="shared" si="8" ref="W11:W31">V11/U11%</f>
        <v>96.57352345253773</v>
      </c>
      <c r="X11" s="14">
        <v>398357</v>
      </c>
      <c r="Y11" s="14">
        <v>389335.27</v>
      </c>
      <c r="Z11" s="14">
        <f aca="true" t="shared" si="9" ref="Z11:Z31">Y11/X11%</f>
        <v>97.73526510140401</v>
      </c>
      <c r="AA11" s="6">
        <v>4010</v>
      </c>
      <c r="AB11" s="14">
        <v>473109</v>
      </c>
      <c r="AC11" s="14">
        <v>464537.44</v>
      </c>
      <c r="AD11" s="14">
        <f aca="true" t="shared" si="10" ref="AD11:AD31">AC11/AB11%</f>
        <v>98.18824837405333</v>
      </c>
      <c r="AE11" s="14">
        <v>1469198</v>
      </c>
      <c r="AF11" s="14">
        <v>1462781.73</v>
      </c>
      <c r="AG11" s="14">
        <f aca="true" t="shared" si="11" ref="AG11:AG29">AF11/AE11%</f>
        <v>99.56328078312113</v>
      </c>
      <c r="AH11" s="14">
        <v>0</v>
      </c>
      <c r="AI11" s="14">
        <v>0</v>
      </c>
      <c r="AJ11" s="14">
        <v>0</v>
      </c>
      <c r="AK11" s="6">
        <v>4010</v>
      </c>
    </row>
    <row r="12" spans="1:37" s="1" customFormat="1" ht="18" customHeight="1">
      <c r="A12" s="6">
        <v>4040</v>
      </c>
      <c r="B12" s="14">
        <f t="shared" si="0"/>
        <v>322190</v>
      </c>
      <c r="C12" s="14">
        <f t="shared" si="1"/>
        <v>320752.55</v>
      </c>
      <c r="D12" s="13">
        <f t="shared" si="2"/>
        <v>99.55385021260746</v>
      </c>
      <c r="E12" s="14">
        <v>25688</v>
      </c>
      <c r="F12" s="14">
        <v>25687.18</v>
      </c>
      <c r="G12" s="14">
        <f t="shared" si="3"/>
        <v>99.99680784802243</v>
      </c>
      <c r="H12" s="14">
        <v>30457</v>
      </c>
      <c r="I12" s="14">
        <v>30206.95</v>
      </c>
      <c r="J12" s="14">
        <f t="shared" si="4"/>
        <v>99.17900646813541</v>
      </c>
      <c r="K12" s="14">
        <v>19038</v>
      </c>
      <c r="L12" s="14">
        <v>19033.01</v>
      </c>
      <c r="M12" s="14">
        <f t="shared" si="5"/>
        <v>99.9737892635781</v>
      </c>
      <c r="N12" s="6">
        <v>4040</v>
      </c>
      <c r="O12" s="14">
        <v>22618</v>
      </c>
      <c r="P12" s="14">
        <v>22557.29</v>
      </c>
      <c r="Q12" s="14">
        <f t="shared" si="6"/>
        <v>99.73158546290566</v>
      </c>
      <c r="R12" s="14">
        <v>26081</v>
      </c>
      <c r="S12" s="14">
        <v>26080.18</v>
      </c>
      <c r="T12" s="14">
        <f t="shared" si="7"/>
        <v>99.99685594877496</v>
      </c>
      <c r="U12" s="14">
        <v>20873</v>
      </c>
      <c r="V12" s="14">
        <v>20872.08</v>
      </c>
      <c r="W12" s="14">
        <f t="shared" si="8"/>
        <v>99.99559239208548</v>
      </c>
      <c r="X12" s="14">
        <v>26898</v>
      </c>
      <c r="Y12" s="14">
        <v>26897.86</v>
      </c>
      <c r="Z12" s="14">
        <f t="shared" si="9"/>
        <v>99.99947951520559</v>
      </c>
      <c r="AA12" s="6">
        <v>4040</v>
      </c>
      <c r="AB12" s="14">
        <v>36539</v>
      </c>
      <c r="AC12" s="14">
        <v>35420.22</v>
      </c>
      <c r="AD12" s="14">
        <f t="shared" si="10"/>
        <v>96.93812091190236</v>
      </c>
      <c r="AE12" s="14">
        <v>113998</v>
      </c>
      <c r="AF12" s="14">
        <v>113997.78</v>
      </c>
      <c r="AG12" s="14">
        <f t="shared" si="11"/>
        <v>99.99980701415814</v>
      </c>
      <c r="AH12" s="14">
        <v>0</v>
      </c>
      <c r="AI12" s="14">
        <v>0</v>
      </c>
      <c r="AJ12" s="14">
        <v>0</v>
      </c>
      <c r="AK12" s="6">
        <v>4040</v>
      </c>
    </row>
    <row r="13" spans="1:37" s="1" customFormat="1" ht="18" customHeight="1">
      <c r="A13" s="6">
        <v>4110</v>
      </c>
      <c r="B13" s="14">
        <f t="shared" si="0"/>
        <v>691625</v>
      </c>
      <c r="C13" s="14">
        <f t="shared" si="1"/>
        <v>668365.22</v>
      </c>
      <c r="D13" s="13">
        <f t="shared" si="2"/>
        <v>96.63693764684619</v>
      </c>
      <c r="E13" s="14">
        <v>66614</v>
      </c>
      <c r="F13" s="14">
        <v>57415.44</v>
      </c>
      <c r="G13" s="14">
        <f t="shared" si="3"/>
        <v>86.1912510883598</v>
      </c>
      <c r="H13" s="14">
        <v>30506</v>
      </c>
      <c r="I13" s="14">
        <v>30066.74</v>
      </c>
      <c r="J13" s="14">
        <f t="shared" si="4"/>
        <v>98.56008654035273</v>
      </c>
      <c r="K13" s="14">
        <v>43091</v>
      </c>
      <c r="L13" s="14">
        <v>41707.2</v>
      </c>
      <c r="M13" s="14">
        <f t="shared" si="5"/>
        <v>96.78865656401568</v>
      </c>
      <c r="N13" s="6">
        <v>4110</v>
      </c>
      <c r="O13" s="14">
        <v>50834</v>
      </c>
      <c r="P13" s="14">
        <v>49678.32</v>
      </c>
      <c r="Q13" s="14">
        <f t="shared" si="6"/>
        <v>97.72656096313492</v>
      </c>
      <c r="R13" s="14">
        <v>56616</v>
      </c>
      <c r="S13" s="14">
        <v>53214.06</v>
      </c>
      <c r="T13" s="14">
        <f t="shared" si="7"/>
        <v>93.99120389995761</v>
      </c>
      <c r="U13" s="14">
        <v>47948</v>
      </c>
      <c r="V13" s="14">
        <v>45745.79</v>
      </c>
      <c r="W13" s="14">
        <f t="shared" si="8"/>
        <v>95.40708684408109</v>
      </c>
      <c r="X13" s="14">
        <v>64873</v>
      </c>
      <c r="Y13" s="14">
        <v>63869.74</v>
      </c>
      <c r="Z13" s="14">
        <f t="shared" si="9"/>
        <v>98.4535014566923</v>
      </c>
      <c r="AA13" s="6">
        <v>4110</v>
      </c>
      <c r="AB13" s="14">
        <v>82438</v>
      </c>
      <c r="AC13" s="14">
        <v>79113.63</v>
      </c>
      <c r="AD13" s="14">
        <f t="shared" si="10"/>
        <v>95.96743006865766</v>
      </c>
      <c r="AE13" s="14">
        <v>248705</v>
      </c>
      <c r="AF13" s="14">
        <v>247554.3</v>
      </c>
      <c r="AG13" s="14">
        <f t="shared" si="11"/>
        <v>99.53732333487464</v>
      </c>
      <c r="AH13" s="14">
        <v>0</v>
      </c>
      <c r="AI13" s="14">
        <v>0</v>
      </c>
      <c r="AJ13" s="14">
        <v>0</v>
      </c>
      <c r="AK13" s="6">
        <v>4110</v>
      </c>
    </row>
    <row r="14" spans="1:37" s="1" customFormat="1" ht="18" customHeight="1">
      <c r="A14" s="6">
        <v>4120</v>
      </c>
      <c r="B14" s="14">
        <f t="shared" si="0"/>
        <v>107245</v>
      </c>
      <c r="C14" s="14">
        <f t="shared" si="1"/>
        <v>97176.45</v>
      </c>
      <c r="D14" s="13">
        <f t="shared" si="2"/>
        <v>90.61163690614947</v>
      </c>
      <c r="E14" s="14">
        <v>10808</v>
      </c>
      <c r="F14" s="14">
        <v>8275.9</v>
      </c>
      <c r="G14" s="14">
        <f t="shared" si="3"/>
        <v>76.5719837157661</v>
      </c>
      <c r="H14" s="14">
        <v>4307</v>
      </c>
      <c r="I14" s="14">
        <v>3965.29</v>
      </c>
      <c r="J14" s="14">
        <f t="shared" si="4"/>
        <v>92.06617134896679</v>
      </c>
      <c r="K14" s="14">
        <v>5781</v>
      </c>
      <c r="L14" s="14">
        <v>3552.54</v>
      </c>
      <c r="M14" s="14">
        <f t="shared" si="5"/>
        <v>61.45199792423456</v>
      </c>
      <c r="N14" s="6">
        <v>4120</v>
      </c>
      <c r="O14" s="14">
        <v>8051</v>
      </c>
      <c r="P14" s="14">
        <v>7640.52</v>
      </c>
      <c r="Q14" s="14">
        <f t="shared" si="6"/>
        <v>94.90150291889206</v>
      </c>
      <c r="R14" s="14">
        <v>9186</v>
      </c>
      <c r="S14" s="14">
        <v>7851.43</v>
      </c>
      <c r="T14" s="14">
        <f t="shared" si="7"/>
        <v>85.47169605922056</v>
      </c>
      <c r="U14" s="14">
        <v>6781</v>
      </c>
      <c r="V14" s="14">
        <v>6058.89</v>
      </c>
      <c r="W14" s="14">
        <f t="shared" si="8"/>
        <v>89.35098068131545</v>
      </c>
      <c r="X14" s="14">
        <v>9573</v>
      </c>
      <c r="Y14" s="14">
        <v>9167.53</v>
      </c>
      <c r="Z14" s="14">
        <f t="shared" si="9"/>
        <v>95.76444165883214</v>
      </c>
      <c r="AA14" s="6">
        <v>4120</v>
      </c>
      <c r="AB14" s="14">
        <v>13270</v>
      </c>
      <c r="AC14" s="14">
        <v>12164.81</v>
      </c>
      <c r="AD14" s="14">
        <f t="shared" si="10"/>
        <v>91.67151469480031</v>
      </c>
      <c r="AE14" s="14">
        <v>39488</v>
      </c>
      <c r="AF14" s="14">
        <v>38499.54</v>
      </c>
      <c r="AG14" s="14">
        <f t="shared" si="11"/>
        <v>97.49680915721233</v>
      </c>
      <c r="AH14" s="14">
        <v>0</v>
      </c>
      <c r="AI14" s="14">
        <v>0</v>
      </c>
      <c r="AJ14" s="14">
        <v>0</v>
      </c>
      <c r="AK14" s="6">
        <v>4120</v>
      </c>
    </row>
    <row r="15" spans="1:37" s="1" customFormat="1" ht="18" customHeight="1">
      <c r="A15" s="6">
        <v>4170</v>
      </c>
      <c r="B15" s="14">
        <f t="shared" si="0"/>
        <v>1266</v>
      </c>
      <c r="C15" s="14">
        <f t="shared" si="1"/>
        <v>266</v>
      </c>
      <c r="D15" s="13">
        <f>C15/B15%</f>
        <v>21.011058451816744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6">
        <v>4170</v>
      </c>
      <c r="O15" s="14">
        <v>1000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6">
        <v>4170</v>
      </c>
      <c r="AB15" s="14">
        <v>0</v>
      </c>
      <c r="AC15" s="14">
        <v>0</v>
      </c>
      <c r="AD15" s="14">
        <v>0</v>
      </c>
      <c r="AE15" s="14">
        <v>266</v>
      </c>
      <c r="AF15" s="14">
        <v>266</v>
      </c>
      <c r="AG15" s="14">
        <f t="shared" si="11"/>
        <v>100</v>
      </c>
      <c r="AH15" s="14">
        <v>0</v>
      </c>
      <c r="AI15" s="14">
        <v>0</v>
      </c>
      <c r="AJ15" s="14">
        <v>0</v>
      </c>
      <c r="AK15" s="6">
        <v>4170</v>
      </c>
    </row>
    <row r="16" spans="1:37" s="1" customFormat="1" ht="18" customHeight="1">
      <c r="A16" s="6">
        <v>4210</v>
      </c>
      <c r="B16" s="14">
        <f t="shared" si="0"/>
        <v>352963</v>
      </c>
      <c r="C16" s="14">
        <f t="shared" si="1"/>
        <v>352344.97</v>
      </c>
      <c r="D16" s="13">
        <f t="shared" si="2"/>
        <v>99.82490232687277</v>
      </c>
      <c r="E16" s="14">
        <v>8640</v>
      </c>
      <c r="F16" s="14">
        <v>8606.32</v>
      </c>
      <c r="G16" s="14">
        <f t="shared" si="3"/>
        <v>99.61018518518517</v>
      </c>
      <c r="H16" s="14">
        <v>8650</v>
      </c>
      <c r="I16" s="14">
        <v>8626.53</v>
      </c>
      <c r="J16" s="14">
        <f t="shared" si="4"/>
        <v>99.72867052023122</v>
      </c>
      <c r="K16" s="14">
        <v>27450</v>
      </c>
      <c r="L16" s="14">
        <v>27246.89</v>
      </c>
      <c r="M16" s="14">
        <f t="shared" si="5"/>
        <v>99.260072859745</v>
      </c>
      <c r="N16" s="6">
        <v>4210</v>
      </c>
      <c r="O16" s="14">
        <v>16850</v>
      </c>
      <c r="P16" s="14">
        <v>16805.97</v>
      </c>
      <c r="Q16" s="14">
        <f t="shared" si="6"/>
        <v>99.73869436201781</v>
      </c>
      <c r="R16" s="14">
        <v>21800</v>
      </c>
      <c r="S16" s="14">
        <v>21595.17</v>
      </c>
      <c r="T16" s="14">
        <f t="shared" si="7"/>
        <v>99.06041284403669</v>
      </c>
      <c r="U16" s="14">
        <v>27060</v>
      </c>
      <c r="V16" s="14">
        <v>26981.84</v>
      </c>
      <c r="W16" s="14">
        <f t="shared" si="8"/>
        <v>99.71116038433111</v>
      </c>
      <c r="X16" s="14">
        <v>37800</v>
      </c>
      <c r="Y16" s="14">
        <v>37799.77</v>
      </c>
      <c r="Z16" s="14">
        <f t="shared" si="9"/>
        <v>99.99939153439152</v>
      </c>
      <c r="AA16" s="6">
        <v>4210</v>
      </c>
      <c r="AB16" s="14">
        <v>42200</v>
      </c>
      <c r="AC16" s="14">
        <v>42184.32</v>
      </c>
      <c r="AD16" s="14">
        <f t="shared" si="10"/>
        <v>99.96284360189573</v>
      </c>
      <c r="AE16" s="14">
        <v>162513</v>
      </c>
      <c r="AF16" s="14">
        <v>162498.16</v>
      </c>
      <c r="AG16" s="14">
        <f t="shared" si="11"/>
        <v>99.99086842283386</v>
      </c>
      <c r="AH16" s="14">
        <v>0</v>
      </c>
      <c r="AI16" s="14">
        <v>0</v>
      </c>
      <c r="AJ16" s="14">
        <v>0</v>
      </c>
      <c r="AK16" s="6">
        <v>4210</v>
      </c>
    </row>
    <row r="17" spans="1:37" s="1" customFormat="1" ht="18" customHeight="1">
      <c r="A17" s="6">
        <v>4240</v>
      </c>
      <c r="B17" s="14">
        <f t="shared" si="0"/>
        <v>6000</v>
      </c>
      <c r="C17" s="14">
        <f t="shared" si="1"/>
        <v>5604.95</v>
      </c>
      <c r="D17" s="13">
        <f t="shared" si="2"/>
        <v>93.41583333333332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6">
        <v>4240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6">
        <v>4240</v>
      </c>
      <c r="AB17" s="14">
        <v>0</v>
      </c>
      <c r="AC17" s="14">
        <v>0</v>
      </c>
      <c r="AD17" s="14">
        <v>0</v>
      </c>
      <c r="AE17" s="14">
        <v>6000</v>
      </c>
      <c r="AF17" s="14">
        <v>5604.95</v>
      </c>
      <c r="AG17" s="14">
        <f t="shared" si="11"/>
        <v>93.41583333333332</v>
      </c>
      <c r="AH17" s="14">
        <v>0</v>
      </c>
      <c r="AI17" s="14">
        <v>0</v>
      </c>
      <c r="AJ17" s="14">
        <v>0</v>
      </c>
      <c r="AK17" s="6">
        <v>4240</v>
      </c>
    </row>
    <row r="18" spans="1:37" s="1" customFormat="1" ht="18" customHeight="1">
      <c r="A18" s="6">
        <v>4260</v>
      </c>
      <c r="B18" s="14">
        <f t="shared" si="0"/>
        <v>45959</v>
      </c>
      <c r="C18" s="14">
        <f t="shared" si="1"/>
        <v>31395.760000000002</v>
      </c>
      <c r="D18" s="13">
        <f t="shared" si="2"/>
        <v>68.31253943732457</v>
      </c>
      <c r="E18" s="14">
        <v>4500</v>
      </c>
      <c r="F18" s="14">
        <v>2423.8</v>
      </c>
      <c r="G18" s="14">
        <f t="shared" si="3"/>
        <v>53.86222222222223</v>
      </c>
      <c r="H18" s="14">
        <v>1200</v>
      </c>
      <c r="I18" s="14">
        <v>1150.75</v>
      </c>
      <c r="J18" s="14">
        <f t="shared" si="4"/>
        <v>95.89583333333333</v>
      </c>
      <c r="K18" s="14">
        <v>2300</v>
      </c>
      <c r="L18" s="14">
        <v>724.23</v>
      </c>
      <c r="M18" s="14">
        <f t="shared" si="5"/>
        <v>31.488260869565217</v>
      </c>
      <c r="N18" s="6">
        <v>4260</v>
      </c>
      <c r="O18" s="14">
        <v>2500</v>
      </c>
      <c r="P18" s="14">
        <v>1969.52</v>
      </c>
      <c r="Q18" s="14">
        <f t="shared" si="6"/>
        <v>78.7808</v>
      </c>
      <c r="R18" s="14">
        <v>2000</v>
      </c>
      <c r="S18" s="14">
        <v>1642.45</v>
      </c>
      <c r="T18" s="14">
        <f t="shared" si="7"/>
        <v>82.1225</v>
      </c>
      <c r="U18" s="14">
        <v>2409</v>
      </c>
      <c r="V18" s="14">
        <v>2071.26</v>
      </c>
      <c r="W18" s="14">
        <f t="shared" si="8"/>
        <v>85.98007471980075</v>
      </c>
      <c r="X18" s="14">
        <v>4800</v>
      </c>
      <c r="Y18" s="14">
        <v>1748.47</v>
      </c>
      <c r="Z18" s="14">
        <f t="shared" si="9"/>
        <v>36.426458333333336</v>
      </c>
      <c r="AA18" s="6">
        <v>4260</v>
      </c>
      <c r="AB18" s="14">
        <v>3250</v>
      </c>
      <c r="AC18" s="14">
        <v>2137.09</v>
      </c>
      <c r="AD18" s="14">
        <f t="shared" si="10"/>
        <v>65.75661538461539</v>
      </c>
      <c r="AE18" s="14">
        <v>23000</v>
      </c>
      <c r="AF18" s="14">
        <v>17528.19</v>
      </c>
      <c r="AG18" s="14">
        <f t="shared" si="11"/>
        <v>76.20952173913042</v>
      </c>
      <c r="AH18" s="14">
        <v>0</v>
      </c>
      <c r="AI18" s="14">
        <v>0</v>
      </c>
      <c r="AJ18" s="14">
        <v>0</v>
      </c>
      <c r="AK18" s="6">
        <v>4260</v>
      </c>
    </row>
    <row r="19" spans="1:37" s="1" customFormat="1" ht="18" customHeight="1">
      <c r="A19" s="6">
        <v>4270</v>
      </c>
      <c r="B19" s="14">
        <f t="shared" si="0"/>
        <v>78220</v>
      </c>
      <c r="C19" s="14">
        <f t="shared" si="1"/>
        <v>17595.42</v>
      </c>
      <c r="D19" s="13">
        <f t="shared" si="2"/>
        <v>22.494783942725643</v>
      </c>
      <c r="E19" s="14">
        <v>500</v>
      </c>
      <c r="F19" s="14">
        <v>500</v>
      </c>
      <c r="G19" s="14">
        <f t="shared" si="3"/>
        <v>100</v>
      </c>
      <c r="H19" s="14">
        <v>320</v>
      </c>
      <c r="I19" s="14">
        <v>319.8</v>
      </c>
      <c r="J19" s="14">
        <f t="shared" si="4"/>
        <v>99.9375</v>
      </c>
      <c r="K19" s="14">
        <v>500</v>
      </c>
      <c r="L19" s="14">
        <v>270.6</v>
      </c>
      <c r="M19" s="14">
        <f t="shared" si="5"/>
        <v>54.120000000000005</v>
      </c>
      <c r="N19" s="6">
        <v>4270</v>
      </c>
      <c r="O19" s="14">
        <v>700</v>
      </c>
      <c r="P19" s="14">
        <v>319.8</v>
      </c>
      <c r="Q19" s="14">
        <f t="shared" si="6"/>
        <v>45.68571428571429</v>
      </c>
      <c r="R19" s="14">
        <v>1700</v>
      </c>
      <c r="S19" s="14">
        <v>512.5</v>
      </c>
      <c r="T19" s="14">
        <f t="shared" si="7"/>
        <v>30.147058823529413</v>
      </c>
      <c r="U19" s="14">
        <v>1000</v>
      </c>
      <c r="V19" s="14">
        <v>384.4</v>
      </c>
      <c r="W19" s="14">
        <f t="shared" si="8"/>
        <v>38.44</v>
      </c>
      <c r="X19" s="14">
        <v>60000</v>
      </c>
      <c r="Y19" s="14">
        <v>2320.52</v>
      </c>
      <c r="Z19" s="14">
        <f t="shared" si="9"/>
        <v>3.8675333333333333</v>
      </c>
      <c r="AA19" s="6">
        <v>4270</v>
      </c>
      <c r="AB19" s="14">
        <v>5500</v>
      </c>
      <c r="AC19" s="14">
        <v>5337.4</v>
      </c>
      <c r="AD19" s="14">
        <f t="shared" si="10"/>
        <v>97.04363636363635</v>
      </c>
      <c r="AE19" s="14">
        <v>8000</v>
      </c>
      <c r="AF19" s="14">
        <v>7630.4</v>
      </c>
      <c r="AG19" s="14">
        <f t="shared" si="11"/>
        <v>95.38</v>
      </c>
      <c r="AH19" s="14">
        <v>0</v>
      </c>
      <c r="AI19" s="14">
        <v>0</v>
      </c>
      <c r="AJ19" s="14">
        <v>0</v>
      </c>
      <c r="AK19" s="6">
        <v>4270</v>
      </c>
    </row>
    <row r="20" spans="1:37" s="1" customFormat="1" ht="18" customHeight="1">
      <c r="A20" s="6">
        <v>4280</v>
      </c>
      <c r="B20" s="14">
        <f t="shared" si="0"/>
        <v>3640</v>
      </c>
      <c r="C20" s="14">
        <f t="shared" si="1"/>
        <v>2610</v>
      </c>
      <c r="D20" s="13">
        <f t="shared" si="2"/>
        <v>71.7032967032967</v>
      </c>
      <c r="E20" s="14">
        <v>200</v>
      </c>
      <c r="F20" s="14">
        <v>60</v>
      </c>
      <c r="G20" s="14">
        <f t="shared" si="3"/>
        <v>30</v>
      </c>
      <c r="H20" s="14">
        <v>0</v>
      </c>
      <c r="I20" s="14">
        <v>0</v>
      </c>
      <c r="J20" s="14">
        <v>0</v>
      </c>
      <c r="K20" s="14">
        <v>100</v>
      </c>
      <c r="L20" s="14">
        <v>0</v>
      </c>
      <c r="M20" s="14">
        <f t="shared" si="5"/>
        <v>0</v>
      </c>
      <c r="N20" s="6">
        <v>4280</v>
      </c>
      <c r="O20" s="14">
        <v>200</v>
      </c>
      <c r="P20" s="14">
        <v>120</v>
      </c>
      <c r="Q20" s="14">
        <f t="shared" si="6"/>
        <v>60</v>
      </c>
      <c r="R20" s="14">
        <v>200</v>
      </c>
      <c r="S20" s="14">
        <v>180</v>
      </c>
      <c r="T20" s="14">
        <f t="shared" si="7"/>
        <v>90</v>
      </c>
      <c r="U20" s="14">
        <v>300</v>
      </c>
      <c r="V20" s="14">
        <v>240</v>
      </c>
      <c r="W20" s="14">
        <f t="shared" si="8"/>
        <v>80</v>
      </c>
      <c r="X20" s="14">
        <v>300</v>
      </c>
      <c r="Y20" s="14">
        <v>205</v>
      </c>
      <c r="Z20" s="14">
        <f t="shared" si="9"/>
        <v>68.33333333333333</v>
      </c>
      <c r="AA20" s="6">
        <v>4280</v>
      </c>
      <c r="AB20" s="14">
        <v>440</v>
      </c>
      <c r="AC20" s="14">
        <v>440</v>
      </c>
      <c r="AD20" s="14">
        <f t="shared" si="10"/>
        <v>99.99999999999999</v>
      </c>
      <c r="AE20" s="14">
        <v>1900</v>
      </c>
      <c r="AF20" s="14">
        <v>1365</v>
      </c>
      <c r="AG20" s="14">
        <v>0</v>
      </c>
      <c r="AH20" s="14">
        <v>0</v>
      </c>
      <c r="AI20" s="14">
        <v>0</v>
      </c>
      <c r="AJ20" s="14">
        <v>0</v>
      </c>
      <c r="AK20" s="6">
        <v>4280</v>
      </c>
    </row>
    <row r="21" spans="1:37" s="1" customFormat="1" ht="18" customHeight="1">
      <c r="A21" s="6">
        <v>4300</v>
      </c>
      <c r="B21" s="14">
        <f t="shared" si="0"/>
        <v>84213</v>
      </c>
      <c r="C21" s="14">
        <f t="shared" si="1"/>
        <v>80132.38</v>
      </c>
      <c r="D21" s="13">
        <f t="shared" si="2"/>
        <v>95.15440608932113</v>
      </c>
      <c r="E21" s="14">
        <v>8448</v>
      </c>
      <c r="F21" s="14">
        <v>8404.01</v>
      </c>
      <c r="G21" s="14">
        <f t="shared" si="3"/>
        <v>99.47928503787878</v>
      </c>
      <c r="H21" s="14">
        <v>2340</v>
      </c>
      <c r="I21" s="14">
        <v>2251.03</v>
      </c>
      <c r="J21" s="14">
        <f t="shared" si="4"/>
        <v>96.19786324786327</v>
      </c>
      <c r="K21" s="14">
        <v>3490</v>
      </c>
      <c r="L21" s="14">
        <v>2416.6</v>
      </c>
      <c r="M21" s="14">
        <f t="shared" si="5"/>
        <v>69.243553008596</v>
      </c>
      <c r="N21" s="6">
        <v>4300</v>
      </c>
      <c r="O21" s="14">
        <v>8100</v>
      </c>
      <c r="P21" s="14">
        <v>7096.73</v>
      </c>
      <c r="Q21" s="14">
        <f t="shared" si="6"/>
        <v>87.61395061728395</v>
      </c>
      <c r="R21" s="14">
        <v>6439</v>
      </c>
      <c r="S21" s="14">
        <v>5670.83</v>
      </c>
      <c r="T21" s="14">
        <f t="shared" si="7"/>
        <v>88.07004193197702</v>
      </c>
      <c r="U21" s="14">
        <v>7866</v>
      </c>
      <c r="V21" s="14">
        <v>7865.87</v>
      </c>
      <c r="W21" s="14">
        <f t="shared" si="8"/>
        <v>99.99834731756928</v>
      </c>
      <c r="X21" s="14">
        <v>6290</v>
      </c>
      <c r="Y21" s="14">
        <v>5201.53</v>
      </c>
      <c r="Z21" s="14">
        <f t="shared" si="9"/>
        <v>82.69523052464228</v>
      </c>
      <c r="AA21" s="6">
        <v>4300</v>
      </c>
      <c r="AB21" s="14">
        <v>9140</v>
      </c>
      <c r="AC21" s="14">
        <v>9134.8</v>
      </c>
      <c r="AD21" s="14">
        <f t="shared" si="10"/>
        <v>99.94310722100656</v>
      </c>
      <c r="AE21" s="14">
        <v>32100</v>
      </c>
      <c r="AF21" s="14">
        <v>32090.98</v>
      </c>
      <c r="AG21" s="14">
        <f t="shared" si="11"/>
        <v>99.97190031152648</v>
      </c>
      <c r="AH21" s="14">
        <v>0</v>
      </c>
      <c r="AI21" s="14">
        <v>0</v>
      </c>
      <c r="AJ21" s="14">
        <v>0</v>
      </c>
      <c r="AK21" s="6">
        <v>4300</v>
      </c>
    </row>
    <row r="22" spans="1:37" s="1" customFormat="1" ht="18" customHeight="1">
      <c r="A22" s="6">
        <v>4350</v>
      </c>
      <c r="B22" s="14">
        <f t="shared" si="0"/>
        <v>1100</v>
      </c>
      <c r="C22" s="14">
        <f t="shared" si="1"/>
        <v>785.02</v>
      </c>
      <c r="D22" s="13">
        <f t="shared" si="2"/>
        <v>71.36545454545454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6">
        <v>4350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500</v>
      </c>
      <c r="V22" s="14">
        <v>350.88</v>
      </c>
      <c r="W22" s="14">
        <f t="shared" si="8"/>
        <v>70.176</v>
      </c>
      <c r="X22" s="14">
        <v>0</v>
      </c>
      <c r="Y22" s="14">
        <v>0</v>
      </c>
      <c r="Z22" s="14">
        <v>0</v>
      </c>
      <c r="AA22" s="6">
        <v>4350</v>
      </c>
      <c r="AB22" s="14">
        <v>0</v>
      </c>
      <c r="AC22" s="14">
        <v>0</v>
      </c>
      <c r="AD22" s="14">
        <v>0</v>
      </c>
      <c r="AE22" s="14">
        <v>600</v>
      </c>
      <c r="AF22" s="14">
        <v>434.14</v>
      </c>
      <c r="AG22" s="14">
        <f t="shared" si="11"/>
        <v>72.35666666666667</v>
      </c>
      <c r="AH22" s="14">
        <v>0</v>
      </c>
      <c r="AI22" s="14">
        <v>0</v>
      </c>
      <c r="AJ22" s="14">
        <v>0</v>
      </c>
      <c r="AK22" s="6">
        <v>4350</v>
      </c>
    </row>
    <row r="23" spans="1:37" s="1" customFormat="1" ht="18" customHeight="1">
      <c r="A23" s="6">
        <v>4360</v>
      </c>
      <c r="B23" s="14">
        <f t="shared" si="0"/>
        <v>1600</v>
      </c>
      <c r="C23" s="14">
        <f t="shared" si="1"/>
        <v>1118.8400000000001</v>
      </c>
      <c r="D23" s="13">
        <f t="shared" si="2"/>
        <v>69.92750000000001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800</v>
      </c>
      <c r="L23" s="14">
        <v>560.88</v>
      </c>
      <c r="M23" s="14">
        <f t="shared" si="5"/>
        <v>70.11</v>
      </c>
      <c r="N23" s="6">
        <v>4360</v>
      </c>
      <c r="O23" s="14">
        <v>800</v>
      </c>
      <c r="P23" s="14">
        <v>557.96</v>
      </c>
      <c r="Q23" s="14">
        <f t="shared" si="6"/>
        <v>69.745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6">
        <v>4360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6">
        <v>4360</v>
      </c>
    </row>
    <row r="24" spans="1:37" s="1" customFormat="1" ht="18" customHeight="1">
      <c r="A24" s="6">
        <v>4370</v>
      </c>
      <c r="B24" s="14">
        <f t="shared" si="0"/>
        <v>8060</v>
      </c>
      <c r="C24" s="14">
        <f t="shared" si="1"/>
        <v>4501.99</v>
      </c>
      <c r="D24" s="13">
        <f t="shared" si="2"/>
        <v>55.85595533498759</v>
      </c>
      <c r="E24" s="14">
        <v>900</v>
      </c>
      <c r="F24" s="14">
        <v>441.25</v>
      </c>
      <c r="G24" s="14">
        <f t="shared" si="3"/>
        <v>49.02777777777778</v>
      </c>
      <c r="H24" s="14">
        <v>310</v>
      </c>
      <c r="I24" s="14">
        <v>301.45</v>
      </c>
      <c r="J24" s="14">
        <f t="shared" si="4"/>
        <v>97.24193548387096</v>
      </c>
      <c r="K24" s="14">
        <v>600</v>
      </c>
      <c r="L24" s="14">
        <v>349.54</v>
      </c>
      <c r="M24" s="14">
        <f t="shared" si="5"/>
        <v>58.25666666666667</v>
      </c>
      <c r="N24" s="6">
        <v>4370</v>
      </c>
      <c r="O24" s="14">
        <v>0</v>
      </c>
      <c r="P24" s="14">
        <v>0</v>
      </c>
      <c r="Q24" s="14">
        <v>0</v>
      </c>
      <c r="R24" s="14">
        <v>600</v>
      </c>
      <c r="S24" s="14">
        <v>427.53</v>
      </c>
      <c r="T24" s="14">
        <f t="shared" si="7"/>
        <v>71.255</v>
      </c>
      <c r="U24" s="14">
        <v>650</v>
      </c>
      <c r="V24" s="14">
        <v>407.44</v>
      </c>
      <c r="W24" s="14">
        <f t="shared" si="8"/>
        <v>62.683076923076925</v>
      </c>
      <c r="X24" s="14">
        <v>1000</v>
      </c>
      <c r="Y24" s="14">
        <v>400.36</v>
      </c>
      <c r="Z24" s="14">
        <f t="shared" si="9"/>
        <v>40.036</v>
      </c>
      <c r="AA24" s="6">
        <v>4370</v>
      </c>
      <c r="AB24" s="14">
        <v>1500</v>
      </c>
      <c r="AC24" s="14">
        <v>659.98</v>
      </c>
      <c r="AD24" s="14">
        <f t="shared" si="10"/>
        <v>43.998666666666665</v>
      </c>
      <c r="AE24" s="14">
        <v>2500</v>
      </c>
      <c r="AF24" s="14">
        <v>1514.44</v>
      </c>
      <c r="AG24" s="14">
        <f t="shared" si="11"/>
        <v>60.577600000000004</v>
      </c>
      <c r="AH24" s="14">
        <v>0</v>
      </c>
      <c r="AI24" s="14">
        <v>0</v>
      </c>
      <c r="AJ24" s="14">
        <v>0</v>
      </c>
      <c r="AK24" s="6">
        <v>4370</v>
      </c>
    </row>
    <row r="25" spans="1:37" s="1" customFormat="1" ht="18" customHeight="1">
      <c r="A25" s="6">
        <v>4410</v>
      </c>
      <c r="B25" s="14">
        <f t="shared" si="0"/>
        <v>16950</v>
      </c>
      <c r="C25" s="14">
        <f t="shared" si="1"/>
        <v>14684.86</v>
      </c>
      <c r="D25" s="13">
        <f t="shared" si="2"/>
        <v>86.63634218289086</v>
      </c>
      <c r="E25" s="14">
        <v>2800</v>
      </c>
      <c r="F25" s="14">
        <v>2797.47</v>
      </c>
      <c r="G25" s="14">
        <f t="shared" si="3"/>
        <v>99.90964285714286</v>
      </c>
      <c r="H25" s="14">
        <v>750</v>
      </c>
      <c r="I25" s="14">
        <v>718.04</v>
      </c>
      <c r="J25" s="14">
        <f t="shared" si="4"/>
        <v>95.73866666666666</v>
      </c>
      <c r="K25" s="14">
        <v>1500</v>
      </c>
      <c r="L25" s="14">
        <v>1254.32</v>
      </c>
      <c r="M25" s="14">
        <f t="shared" si="5"/>
        <v>83.62133333333333</v>
      </c>
      <c r="N25" s="6">
        <v>4410</v>
      </c>
      <c r="O25" s="14">
        <v>2300</v>
      </c>
      <c r="P25" s="14">
        <v>2295.68</v>
      </c>
      <c r="Q25" s="14">
        <f t="shared" si="6"/>
        <v>99.81217391304347</v>
      </c>
      <c r="R25" s="14">
        <v>1800</v>
      </c>
      <c r="S25" s="14">
        <v>1287.73</v>
      </c>
      <c r="T25" s="14">
        <f t="shared" si="7"/>
        <v>71.54055555555556</v>
      </c>
      <c r="U25" s="14">
        <v>2300</v>
      </c>
      <c r="V25" s="14">
        <v>2233.86</v>
      </c>
      <c r="W25" s="14">
        <f t="shared" si="8"/>
        <v>97.12434782608696</v>
      </c>
      <c r="X25" s="14">
        <v>1500</v>
      </c>
      <c r="Y25" s="14">
        <v>1149.96</v>
      </c>
      <c r="Z25" s="14">
        <f t="shared" si="9"/>
        <v>76.664</v>
      </c>
      <c r="AA25" s="6">
        <v>4410</v>
      </c>
      <c r="AB25" s="14">
        <v>3000</v>
      </c>
      <c r="AC25" s="14">
        <v>2821.8</v>
      </c>
      <c r="AD25" s="14">
        <f t="shared" si="10"/>
        <v>94.06</v>
      </c>
      <c r="AE25" s="14">
        <v>1000</v>
      </c>
      <c r="AF25" s="14">
        <v>126</v>
      </c>
      <c r="AG25" s="14">
        <f t="shared" si="11"/>
        <v>12.6</v>
      </c>
      <c r="AH25" s="14">
        <v>0</v>
      </c>
      <c r="AI25" s="14">
        <v>0</v>
      </c>
      <c r="AJ25" s="14">
        <v>0</v>
      </c>
      <c r="AK25" s="6">
        <v>4410</v>
      </c>
    </row>
    <row r="26" spans="1:37" s="1" customFormat="1" ht="18" customHeight="1">
      <c r="A26" s="6">
        <v>4430</v>
      </c>
      <c r="B26" s="14">
        <f t="shared" si="0"/>
        <v>800</v>
      </c>
      <c r="C26" s="14">
        <f t="shared" si="1"/>
        <v>37</v>
      </c>
      <c r="D26" s="13">
        <f t="shared" si="2"/>
        <v>4.625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6">
        <v>4430</v>
      </c>
      <c r="O26" s="14">
        <v>100</v>
      </c>
      <c r="P26" s="14">
        <v>0</v>
      </c>
      <c r="Q26" s="14">
        <v>0</v>
      </c>
      <c r="R26" s="14">
        <v>100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100</v>
      </c>
      <c r="Y26" s="14">
        <v>37</v>
      </c>
      <c r="Z26" s="14">
        <v>0</v>
      </c>
      <c r="AA26" s="6">
        <v>4430</v>
      </c>
      <c r="AB26" s="14">
        <v>0</v>
      </c>
      <c r="AC26" s="14">
        <v>0</v>
      </c>
      <c r="AD26" s="14">
        <v>0</v>
      </c>
      <c r="AE26" s="14">
        <v>500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6">
        <v>4430</v>
      </c>
    </row>
    <row r="27" spans="1:37" s="1" customFormat="1" ht="18" customHeight="1">
      <c r="A27" s="6">
        <v>4440</v>
      </c>
      <c r="B27" s="14">
        <f t="shared" si="0"/>
        <v>230280</v>
      </c>
      <c r="C27" s="14">
        <f t="shared" si="1"/>
        <v>230273.76</v>
      </c>
      <c r="D27" s="13">
        <f t="shared" si="2"/>
        <v>99.99729025534133</v>
      </c>
      <c r="E27" s="14">
        <v>22682</v>
      </c>
      <c r="F27" s="14">
        <v>22682</v>
      </c>
      <c r="G27" s="14">
        <f t="shared" si="3"/>
        <v>100</v>
      </c>
      <c r="H27" s="14">
        <v>11246</v>
      </c>
      <c r="I27" s="14">
        <v>11241</v>
      </c>
      <c r="J27" s="14">
        <f t="shared" si="4"/>
        <v>99.95553974746578</v>
      </c>
      <c r="K27" s="14">
        <v>14181</v>
      </c>
      <c r="L27" s="14">
        <v>14181</v>
      </c>
      <c r="M27" s="14">
        <f t="shared" si="5"/>
        <v>100</v>
      </c>
      <c r="N27" s="6">
        <v>4440</v>
      </c>
      <c r="O27" s="14">
        <v>16734</v>
      </c>
      <c r="P27" s="14">
        <v>16734</v>
      </c>
      <c r="Q27" s="14">
        <f t="shared" si="6"/>
        <v>100</v>
      </c>
      <c r="R27" s="14">
        <v>19076</v>
      </c>
      <c r="S27" s="14">
        <v>19076</v>
      </c>
      <c r="T27" s="14">
        <f t="shared" si="7"/>
        <v>100</v>
      </c>
      <c r="U27" s="14">
        <v>16334</v>
      </c>
      <c r="V27" s="14">
        <v>16334</v>
      </c>
      <c r="W27" s="14">
        <f t="shared" si="8"/>
        <v>100</v>
      </c>
      <c r="X27" s="14">
        <v>22599</v>
      </c>
      <c r="Y27" s="14">
        <v>22598.1</v>
      </c>
      <c r="Z27" s="14">
        <f t="shared" si="9"/>
        <v>99.99601752289924</v>
      </c>
      <c r="AA27" s="6">
        <v>4440</v>
      </c>
      <c r="AB27" s="14">
        <v>25374</v>
      </c>
      <c r="AC27" s="14">
        <v>25374</v>
      </c>
      <c r="AD27" s="14">
        <f t="shared" si="10"/>
        <v>100</v>
      </c>
      <c r="AE27" s="14">
        <v>82054</v>
      </c>
      <c r="AF27" s="14">
        <v>82053.66</v>
      </c>
      <c r="AG27" s="14">
        <f t="shared" si="11"/>
        <v>99.99958563872572</v>
      </c>
      <c r="AH27" s="14">
        <v>0</v>
      </c>
      <c r="AI27" s="14">
        <v>0</v>
      </c>
      <c r="AJ27" s="14">
        <v>0</v>
      </c>
      <c r="AK27" s="6">
        <v>4440</v>
      </c>
    </row>
    <row r="28" spans="1:37" s="1" customFormat="1" ht="18" customHeight="1">
      <c r="A28" s="6">
        <v>4700</v>
      </c>
      <c r="B28" s="14">
        <f t="shared" si="0"/>
        <v>1955</v>
      </c>
      <c r="C28" s="14">
        <f t="shared" si="1"/>
        <v>715</v>
      </c>
      <c r="D28" s="13">
        <f t="shared" si="2"/>
        <v>36.57289002557545</v>
      </c>
      <c r="E28" s="14">
        <v>120</v>
      </c>
      <c r="F28" s="14">
        <v>120</v>
      </c>
      <c r="G28" s="14">
        <f t="shared" si="3"/>
        <v>100</v>
      </c>
      <c r="H28" s="14">
        <v>0</v>
      </c>
      <c r="I28" s="14">
        <v>0</v>
      </c>
      <c r="J28" s="14">
        <v>0</v>
      </c>
      <c r="K28" s="14">
        <v>150</v>
      </c>
      <c r="L28" s="14">
        <v>25</v>
      </c>
      <c r="M28" s="14">
        <f t="shared" si="5"/>
        <v>16.666666666666668</v>
      </c>
      <c r="N28" s="6">
        <v>4700</v>
      </c>
      <c r="O28" s="14">
        <v>500</v>
      </c>
      <c r="P28" s="14">
        <v>85</v>
      </c>
      <c r="Q28" s="14">
        <f t="shared" si="6"/>
        <v>17</v>
      </c>
      <c r="R28" s="14">
        <v>200</v>
      </c>
      <c r="S28" s="14">
        <v>125</v>
      </c>
      <c r="T28" s="14">
        <f t="shared" si="7"/>
        <v>62.5</v>
      </c>
      <c r="U28" s="14">
        <v>200</v>
      </c>
      <c r="V28" s="14">
        <v>0</v>
      </c>
      <c r="W28" s="14">
        <f t="shared" si="8"/>
        <v>0</v>
      </c>
      <c r="X28" s="14">
        <v>500</v>
      </c>
      <c r="Y28" s="14">
        <v>75</v>
      </c>
      <c r="Z28" s="14">
        <f t="shared" si="9"/>
        <v>15</v>
      </c>
      <c r="AA28" s="6">
        <v>4700</v>
      </c>
      <c r="AB28" s="14">
        <v>0</v>
      </c>
      <c r="AC28" s="14">
        <v>0</v>
      </c>
      <c r="AD28" s="14">
        <v>0</v>
      </c>
      <c r="AE28" s="14">
        <v>285</v>
      </c>
      <c r="AF28" s="14">
        <v>285</v>
      </c>
      <c r="AG28" s="14">
        <f t="shared" si="11"/>
        <v>100</v>
      </c>
      <c r="AH28" s="14">
        <v>0</v>
      </c>
      <c r="AI28" s="14">
        <v>0</v>
      </c>
      <c r="AJ28" s="14">
        <v>0</v>
      </c>
      <c r="AK28" s="6">
        <v>4700</v>
      </c>
    </row>
    <row r="29" spans="1:37" s="1" customFormat="1" ht="18" customHeight="1" hidden="1">
      <c r="A29" s="6">
        <v>4740</v>
      </c>
      <c r="B29" s="13">
        <f t="shared" si="0"/>
        <v>0</v>
      </c>
      <c r="C29" s="13">
        <f t="shared" si="1"/>
        <v>0</v>
      </c>
      <c r="D29" s="13" t="e">
        <f t="shared" si="2"/>
        <v>#DIV/0!</v>
      </c>
      <c r="E29" s="14"/>
      <c r="F29" s="14"/>
      <c r="G29" s="14" t="e">
        <f t="shared" si="3"/>
        <v>#DIV/0!</v>
      </c>
      <c r="H29" s="14">
        <v>0</v>
      </c>
      <c r="I29" s="14">
        <v>0</v>
      </c>
      <c r="J29" s="14" t="e">
        <f t="shared" si="4"/>
        <v>#DIV/0!</v>
      </c>
      <c r="K29" s="14"/>
      <c r="L29" s="14"/>
      <c r="M29" s="14" t="e">
        <f t="shared" si="5"/>
        <v>#DIV/0!</v>
      </c>
      <c r="N29" s="6">
        <v>4740</v>
      </c>
      <c r="O29" s="14"/>
      <c r="P29" s="14"/>
      <c r="Q29" s="14" t="e">
        <f t="shared" si="6"/>
        <v>#DIV/0!</v>
      </c>
      <c r="R29" s="14"/>
      <c r="S29" s="14"/>
      <c r="T29" s="14" t="e">
        <f t="shared" si="7"/>
        <v>#DIV/0!</v>
      </c>
      <c r="U29" s="14"/>
      <c r="V29" s="14"/>
      <c r="W29" s="14" t="e">
        <f t="shared" si="8"/>
        <v>#DIV/0!</v>
      </c>
      <c r="X29" s="14"/>
      <c r="Y29" s="14"/>
      <c r="Z29" s="14" t="e">
        <f t="shared" si="9"/>
        <v>#DIV/0!</v>
      </c>
      <c r="AA29" s="6">
        <v>4740</v>
      </c>
      <c r="AB29" s="14"/>
      <c r="AC29" s="14"/>
      <c r="AD29" s="14" t="e">
        <f t="shared" si="10"/>
        <v>#DIV/0!</v>
      </c>
      <c r="AE29" s="14"/>
      <c r="AF29" s="14"/>
      <c r="AG29" s="14" t="e">
        <f t="shared" si="11"/>
        <v>#DIV/0!</v>
      </c>
      <c r="AH29" s="14">
        <v>0</v>
      </c>
      <c r="AI29" s="14">
        <v>0</v>
      </c>
      <c r="AJ29" s="14">
        <v>0</v>
      </c>
      <c r="AK29" s="6">
        <v>4740</v>
      </c>
    </row>
    <row r="30" spans="1:37" s="1" customFormat="1" ht="18" customHeight="1" hidden="1">
      <c r="A30" s="6">
        <v>6060</v>
      </c>
      <c r="B30" s="13">
        <f t="shared" si="0"/>
        <v>0</v>
      </c>
      <c r="C30" s="13">
        <f t="shared" si="1"/>
        <v>0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6">
        <v>6060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/>
      <c r="V30" s="14"/>
      <c r="W30" s="14">
        <v>0</v>
      </c>
      <c r="X30" s="14">
        <v>0</v>
      </c>
      <c r="Y30" s="14">
        <v>0</v>
      </c>
      <c r="Z30" s="14">
        <v>0</v>
      </c>
      <c r="AA30" s="6">
        <v>6060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6">
        <v>6060</v>
      </c>
    </row>
    <row r="31" spans="1:36" s="2" customFormat="1" ht="18" customHeight="1">
      <c r="A31" s="6" t="s">
        <v>15</v>
      </c>
      <c r="B31" s="13">
        <f>SUM(B10:B30)</f>
        <v>6304305</v>
      </c>
      <c r="C31" s="13">
        <f>SUM(C10:C30)</f>
        <v>5983095.02</v>
      </c>
      <c r="D31" s="13">
        <f>C31/B31%</f>
        <v>94.90491053335775</v>
      </c>
      <c r="E31" s="13">
        <f>SUM(E10:E30)</f>
        <v>563894</v>
      </c>
      <c r="F31" s="13">
        <f>SUM(F10:F30)</f>
        <v>505228.57</v>
      </c>
      <c r="G31" s="14">
        <f t="shared" si="3"/>
        <v>89.59637272253296</v>
      </c>
      <c r="H31" s="13">
        <f>SUM(H10:H30)</f>
        <v>332143</v>
      </c>
      <c r="I31" s="13">
        <f>SUM(I10:I30)</f>
        <v>260246.34000000003</v>
      </c>
      <c r="J31" s="14">
        <f t="shared" si="4"/>
        <v>78.35370307367612</v>
      </c>
      <c r="K31" s="13">
        <f>SUM(K10:K30)</f>
        <v>375670</v>
      </c>
      <c r="L31" s="13">
        <f>SUM(L10:L30)</f>
        <v>358453.5999999999</v>
      </c>
      <c r="M31" s="14">
        <f t="shared" si="5"/>
        <v>95.4171480288551</v>
      </c>
      <c r="N31" s="6" t="s">
        <v>15</v>
      </c>
      <c r="O31" s="13">
        <f>SUM(O10:O30)</f>
        <v>437371</v>
      </c>
      <c r="P31" s="13">
        <f>SUM(P10:P30)</f>
        <v>422780.81</v>
      </c>
      <c r="Q31" s="14">
        <f t="shared" si="6"/>
        <v>96.664115819293</v>
      </c>
      <c r="R31" s="13">
        <f>SUM(R10:R30)</f>
        <v>494937</v>
      </c>
      <c r="S31" s="13">
        <f>SUM(S10:S30)</f>
        <v>464457.04000000004</v>
      </c>
      <c r="T31" s="14">
        <f t="shared" si="7"/>
        <v>93.84164853304563</v>
      </c>
      <c r="U31" s="13">
        <f>SUM(U10:U30)</f>
        <v>429817</v>
      </c>
      <c r="V31" s="13">
        <f>SUM(V10:V30)</f>
        <v>413049.18000000005</v>
      </c>
      <c r="W31" s="14">
        <f t="shared" si="8"/>
        <v>96.09884671848718</v>
      </c>
      <c r="X31" s="13">
        <f>SUM(X10:X30)</f>
        <v>659744</v>
      </c>
      <c r="Y31" s="13">
        <f>SUM(Y10:Y30)</f>
        <v>585007.0399999999</v>
      </c>
      <c r="Z31" s="14">
        <f t="shared" si="9"/>
        <v>88.67182422272882</v>
      </c>
      <c r="AA31" s="6" t="s">
        <v>15</v>
      </c>
      <c r="AB31" s="13">
        <f>SUM(AB10:AB30)</f>
        <v>728326</v>
      </c>
      <c r="AC31" s="13">
        <f>SUM(AC10:AC30)</f>
        <v>710228.2300000001</v>
      </c>
      <c r="AD31" s="14">
        <f t="shared" si="10"/>
        <v>97.51515530133486</v>
      </c>
      <c r="AE31" s="13">
        <f>SUM(AE10:AE30)</f>
        <v>2282403</v>
      </c>
      <c r="AF31" s="13">
        <f>SUM(AF10:AF30)</f>
        <v>2263644.2100000004</v>
      </c>
      <c r="AG31" s="13">
        <f>AF31/AE31%</f>
        <v>99.17811227903225</v>
      </c>
      <c r="AH31" s="13">
        <f>SUM(AH10:AH30)</f>
        <v>0</v>
      </c>
      <c r="AI31" s="13">
        <f>SUM(AI10:AI30)</f>
        <v>0</v>
      </c>
      <c r="AJ31" s="13" t="e">
        <f>AI31/AH31%</f>
        <v>#DIV/0!</v>
      </c>
    </row>
    <row r="32" spans="1:33" s="44" customFormat="1" ht="39" customHeight="1">
      <c r="A32" s="43"/>
      <c r="AG32" s="45"/>
    </row>
    <row r="33" spans="1:33" s="1" customFormat="1" ht="12.75">
      <c r="A33" s="5"/>
      <c r="D33" s="9"/>
      <c r="G33" s="9"/>
      <c r="J33" s="9"/>
      <c r="M33" s="9"/>
      <c r="N33" s="9"/>
      <c r="Q33" s="9"/>
      <c r="T33" s="9"/>
      <c r="W33" s="9"/>
      <c r="Z33" s="9"/>
      <c r="AA33" s="9"/>
      <c r="AD33" s="9"/>
      <c r="AG33" s="46"/>
    </row>
    <row r="34" spans="1:33" s="1" customFormat="1" ht="12.75">
      <c r="A34" s="5"/>
      <c r="D34" s="9"/>
      <c r="G34" s="9"/>
      <c r="J34" s="9"/>
      <c r="M34" s="9"/>
      <c r="N34" s="9"/>
      <c r="Q34" s="9"/>
      <c r="T34" s="9"/>
      <c r="W34" s="9"/>
      <c r="Z34" s="9"/>
      <c r="AA34" s="9"/>
      <c r="AD34" s="9"/>
      <c r="AG34" s="9"/>
    </row>
    <row r="35" spans="1:33" s="1" customFormat="1" ht="12.75">
      <c r="A35" s="5"/>
      <c r="D35" s="9"/>
      <c r="G35" s="9"/>
      <c r="J35" s="9"/>
      <c r="M35" s="9"/>
      <c r="N35" s="9"/>
      <c r="Q35" s="9"/>
      <c r="T35" s="9"/>
      <c r="W35" s="9"/>
      <c r="Z35" s="9"/>
      <c r="AA35" s="9"/>
      <c r="AD35" s="9"/>
      <c r="AG35" s="9"/>
    </row>
    <row r="36" spans="1:33" s="16" customFormat="1" ht="15.75">
      <c r="A36" s="74"/>
      <c r="B36" s="74"/>
      <c r="C36" s="74"/>
      <c r="D36" s="74"/>
      <c r="E36" s="74"/>
      <c r="F36" s="74"/>
      <c r="G36" s="74"/>
      <c r="J36" s="17"/>
      <c r="M36" s="17"/>
      <c r="N36" s="17"/>
      <c r="Q36" s="17"/>
      <c r="T36" s="17"/>
      <c r="W36" s="17"/>
      <c r="Z36" s="17"/>
      <c r="AA36" s="17"/>
      <c r="AD36" s="17"/>
      <c r="AG36" s="17"/>
    </row>
    <row r="37" spans="1:33" s="19" customFormat="1" ht="12.75">
      <c r="A37" s="18"/>
      <c r="D37" s="20"/>
      <c r="G37" s="20"/>
      <c r="J37" s="20"/>
      <c r="M37" s="20"/>
      <c r="N37" s="20"/>
      <c r="Q37" s="20"/>
      <c r="T37" s="20"/>
      <c r="W37" s="20"/>
      <c r="Z37" s="20"/>
      <c r="AA37" s="20"/>
      <c r="AD37" s="20"/>
      <c r="AG37" s="20"/>
    </row>
    <row r="38" spans="1:33" s="19" customFormat="1" ht="13.5">
      <c r="A38" s="75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2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27"/>
      <c r="AB38" s="73"/>
      <c r="AC38" s="73"/>
      <c r="AD38" s="73"/>
      <c r="AE38" s="73"/>
      <c r="AF38" s="73"/>
      <c r="AG38" s="73"/>
    </row>
    <row r="39" spans="1:33" s="19" customFormat="1" ht="12.75">
      <c r="A39" s="75"/>
      <c r="B39" s="21"/>
      <c r="C39" s="21"/>
      <c r="D39" s="22"/>
      <c r="E39" s="21"/>
      <c r="F39" s="21"/>
      <c r="G39" s="22"/>
      <c r="H39" s="21"/>
      <c r="I39" s="21"/>
      <c r="J39" s="22"/>
      <c r="K39" s="21"/>
      <c r="L39" s="21"/>
      <c r="M39" s="22"/>
      <c r="N39" s="22"/>
      <c r="O39" s="21"/>
      <c r="P39" s="21"/>
      <c r="Q39" s="22"/>
      <c r="R39" s="21"/>
      <c r="S39" s="21"/>
      <c r="T39" s="22"/>
      <c r="U39" s="21"/>
      <c r="V39" s="21"/>
      <c r="W39" s="22"/>
      <c r="X39" s="21"/>
      <c r="Y39" s="21"/>
      <c r="Z39" s="22"/>
      <c r="AA39" s="22"/>
      <c r="AB39" s="21"/>
      <c r="AC39" s="21"/>
      <c r="AD39" s="22"/>
      <c r="AE39" s="21"/>
      <c r="AF39" s="21"/>
      <c r="AG39" s="22"/>
    </row>
    <row r="40" spans="1:33" s="19" customFormat="1" ht="12.75">
      <c r="A40" s="23"/>
      <c r="B40" s="16"/>
      <c r="C40" s="16"/>
      <c r="D40" s="17"/>
      <c r="E40" s="16"/>
      <c r="F40" s="16"/>
      <c r="G40" s="17"/>
      <c r="H40" s="16"/>
      <c r="I40" s="16"/>
      <c r="J40" s="17"/>
      <c r="K40" s="16"/>
      <c r="L40" s="16"/>
      <c r="M40" s="17"/>
      <c r="N40" s="17"/>
      <c r="O40" s="16"/>
      <c r="P40" s="16"/>
      <c r="Q40" s="17"/>
      <c r="R40" s="16"/>
      <c r="S40" s="16"/>
      <c r="T40" s="17"/>
      <c r="U40" s="16"/>
      <c r="V40" s="16"/>
      <c r="W40" s="17"/>
      <c r="X40" s="16"/>
      <c r="Y40" s="16"/>
      <c r="Z40" s="17"/>
      <c r="AA40" s="17"/>
      <c r="AB40" s="16"/>
      <c r="AC40" s="16"/>
      <c r="AD40" s="17"/>
      <c r="AE40" s="16"/>
      <c r="AF40" s="16"/>
      <c r="AG40" s="17"/>
    </row>
    <row r="41" spans="1:33" s="19" customFormat="1" ht="12.75">
      <c r="A41" s="21"/>
      <c r="B41" s="24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19" customFormat="1" ht="12.75">
      <c r="A42" s="21"/>
      <c r="B42" s="24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7"/>
      <c r="AA42" s="17"/>
      <c r="AB42" s="25"/>
      <c r="AC42" s="25"/>
      <c r="AD42" s="25"/>
      <c r="AE42" s="25"/>
      <c r="AF42" s="25"/>
      <c r="AG42" s="25"/>
    </row>
    <row r="43" spans="1:33" s="19" customFormat="1" ht="12.75">
      <c r="A43" s="21"/>
      <c r="B43" s="24"/>
      <c r="C43" s="24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s="19" customFormat="1" ht="12.75">
      <c r="A44" s="21"/>
      <c r="B44" s="24"/>
      <c r="C44" s="24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19" customFormat="1" ht="12.75">
      <c r="A45" s="21"/>
      <c r="B45" s="24"/>
      <c r="C45" s="24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19" customFormat="1" ht="12.75">
      <c r="A46" s="21"/>
      <c r="B46" s="24"/>
      <c r="C46" s="2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19" customFormat="1" ht="12.75">
      <c r="A47" s="21"/>
      <c r="B47" s="24"/>
      <c r="C47" s="24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5"/>
      <c r="AC47" s="25"/>
      <c r="AD47" s="25"/>
      <c r="AE47" s="25"/>
      <c r="AF47" s="25"/>
      <c r="AG47" s="25"/>
    </row>
    <row r="48" spans="1:33" s="19" customFormat="1" ht="12.75">
      <c r="A48" s="21"/>
      <c r="B48" s="24"/>
      <c r="C48" s="24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19" customFormat="1" ht="12.75">
      <c r="A49" s="21"/>
      <c r="B49" s="24"/>
      <c r="C49" s="24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19" customFormat="1" ht="12.75">
      <c r="A50" s="21"/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19" customFormat="1" ht="12.75">
      <c r="A51" s="21"/>
      <c r="B51" s="24"/>
      <c r="C51" s="24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19" customFormat="1" ht="12.75">
      <c r="A52" s="21"/>
      <c r="B52" s="24"/>
      <c r="C52" s="24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19" customFormat="1" ht="12.75">
      <c r="A53" s="21"/>
      <c r="B53" s="24"/>
      <c r="C53" s="2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19" customFormat="1" ht="12.75">
      <c r="A54" s="21"/>
      <c r="B54" s="24"/>
      <c r="C54" s="24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19" customFormat="1" ht="12.75">
      <c r="A55" s="21"/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19" customFormat="1" ht="12.75">
      <c r="A56" s="21"/>
      <c r="B56" s="24"/>
      <c r="C56" s="24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19" customFormat="1" ht="12.75">
      <c r="A57" s="21"/>
      <c r="B57" s="24"/>
      <c r="C57" s="24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19" customFormat="1" ht="12.75">
      <c r="A58" s="21"/>
      <c r="B58" s="24"/>
      <c r="C58" s="24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19" customFormat="1" ht="12.75">
      <c r="A59" s="21"/>
      <c r="B59" s="24"/>
      <c r="C59" s="2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19" customFormat="1" ht="12.75">
      <c r="A60" s="21"/>
      <c r="B60" s="24"/>
      <c r="C60" s="24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19" customFormat="1" ht="12.75">
      <c r="A61" s="21"/>
      <c r="B61" s="24"/>
      <c r="C61" s="24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19" customFormat="1" ht="12.75">
      <c r="A62" s="21"/>
      <c r="B62" s="24"/>
      <c r="C62" s="24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19" customFormat="1" ht="12.75">
      <c r="A63" s="21"/>
      <c r="B63" s="24"/>
      <c r="C63" s="24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19" customFormat="1" ht="12.75">
      <c r="A64" s="21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</sheetData>
  <sheetProtection/>
  <mergeCells count="33">
    <mergeCell ref="AA7:AA8"/>
    <mergeCell ref="O7:Q7"/>
    <mergeCell ref="N7:N8"/>
    <mergeCell ref="J1:M1"/>
    <mergeCell ref="R7:T7"/>
    <mergeCell ref="U7:W7"/>
    <mergeCell ref="A4:M4"/>
    <mergeCell ref="A3:M3"/>
    <mergeCell ref="A2:M2"/>
    <mergeCell ref="A5:G5"/>
    <mergeCell ref="K7:M7"/>
    <mergeCell ref="A7:A8"/>
    <mergeCell ref="B7:D7"/>
    <mergeCell ref="AB7:AD7"/>
    <mergeCell ref="AE7:AG7"/>
    <mergeCell ref="AA5:AE5"/>
    <mergeCell ref="B38:D38"/>
    <mergeCell ref="E38:G38"/>
    <mergeCell ref="H38:J38"/>
    <mergeCell ref="X7:Z7"/>
    <mergeCell ref="E7:G7"/>
    <mergeCell ref="H7:J7"/>
    <mergeCell ref="N5:T5"/>
    <mergeCell ref="AH7:AJ7"/>
    <mergeCell ref="AB38:AD38"/>
    <mergeCell ref="AE38:AG38"/>
    <mergeCell ref="A36:G36"/>
    <mergeCell ref="U38:W38"/>
    <mergeCell ref="X38:Z38"/>
    <mergeCell ref="K38:M38"/>
    <mergeCell ref="O38:Q38"/>
    <mergeCell ref="R38:T38"/>
    <mergeCell ref="A38:A39"/>
  </mergeCells>
  <printOptions/>
  <pageMargins left="0.6299212598425197" right="0.1968503937007874" top="0.3937007874015748" bottom="0.3937007874015748" header="0.4330708661417323" footer="0.4330708661417323"/>
  <pageSetup horizontalDpi="600" verticalDpi="600" orientation="landscape" paperSize="9" scale="86" r:id="rId1"/>
  <headerFooter alignWithMargins="0">
    <oddFooter xml:space="preserve">&amp;RStrona    z           </oddFooter>
  </headerFooter>
  <colBreaks count="2" manualBreakCount="2">
    <brk id="13" max="34" man="1"/>
    <brk id="26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zoomScalePageLayoutView="0" workbookViewId="0" topLeftCell="C1">
      <selection activeCell="J41" sqref="J41"/>
    </sheetView>
  </sheetViews>
  <sheetFormatPr defaultColWidth="9.140625" defaultRowHeight="12.75"/>
  <cols>
    <col min="1" max="1" width="9.421875" style="0" bestFit="1" customWidth="1"/>
    <col min="2" max="3" width="13.140625" style="0" bestFit="1" customWidth="1"/>
    <col min="4" max="4" width="10.421875" style="0" bestFit="1" customWidth="1"/>
    <col min="5" max="5" width="12.28125" style="0" bestFit="1" customWidth="1"/>
    <col min="6" max="6" width="12.140625" style="0" bestFit="1" customWidth="1"/>
    <col min="7" max="7" width="10.00390625" style="0" bestFit="1" customWidth="1"/>
    <col min="8" max="9" width="12.140625" style="0" bestFit="1" customWidth="1"/>
    <col min="10" max="10" width="9.8515625" style="0" bestFit="1" customWidth="1"/>
    <col min="11" max="12" width="11.8515625" style="0" bestFit="1" customWidth="1"/>
    <col min="13" max="13" width="10.421875" style="0" bestFit="1" customWidth="1"/>
    <col min="14" max="14" width="13.57421875" style="0" customWidth="1"/>
    <col min="15" max="15" width="11.8515625" style="0" bestFit="1" customWidth="1"/>
    <col min="16" max="16" width="12.7109375" style="0" customWidth="1"/>
    <col min="17" max="17" width="7.7109375" style="0" customWidth="1"/>
    <col min="18" max="19" width="12.28125" style="0" bestFit="1" customWidth="1"/>
    <col min="20" max="20" width="10.421875" style="0" bestFit="1" customWidth="1"/>
    <col min="21" max="22" width="12.57421875" style="0" bestFit="1" customWidth="1"/>
    <col min="23" max="23" width="10.421875" style="0" bestFit="1" customWidth="1"/>
    <col min="24" max="24" width="12.57421875" style="0" bestFit="1" customWidth="1"/>
    <col min="25" max="25" width="12.28125" style="0" bestFit="1" customWidth="1"/>
    <col min="26" max="26" width="10.421875" style="0" bestFit="1" customWidth="1"/>
    <col min="27" max="28" width="12.28125" style="0" bestFit="1" customWidth="1"/>
    <col min="29" max="29" width="10.28125" style="0" bestFit="1" customWidth="1"/>
    <col min="30" max="31" width="13.28125" style="0" bestFit="1" customWidth="1"/>
    <col min="32" max="32" width="9.8515625" style="0" customWidth="1"/>
  </cols>
  <sheetData>
    <row r="2" spans="1:32" ht="16.5">
      <c r="A2" s="76" t="s">
        <v>20</v>
      </c>
      <c r="B2" s="76"/>
      <c r="C2" s="76"/>
      <c r="D2" s="76"/>
      <c r="E2" s="76"/>
      <c r="F2" s="76"/>
      <c r="G2" s="76"/>
      <c r="H2" s="1"/>
      <c r="I2" s="1"/>
      <c r="J2" s="9"/>
      <c r="K2" s="1"/>
      <c r="L2" s="1"/>
      <c r="M2" s="9"/>
      <c r="N2" s="1"/>
      <c r="O2" s="1"/>
      <c r="P2" s="9"/>
      <c r="Q2" s="76" t="s">
        <v>20</v>
      </c>
      <c r="R2" s="76"/>
      <c r="S2" s="76"/>
      <c r="T2" s="76"/>
      <c r="U2" s="76"/>
      <c r="V2" s="76"/>
      <c r="W2" s="76"/>
      <c r="X2" s="1"/>
      <c r="Y2" s="1"/>
      <c r="Z2" s="9"/>
      <c r="AA2" s="76"/>
      <c r="AB2" s="76"/>
      <c r="AC2" s="76"/>
      <c r="AD2" s="76"/>
      <c r="AE2" s="76"/>
      <c r="AF2" s="76"/>
    </row>
    <row r="3" spans="1:32" ht="22.5" customHeight="1">
      <c r="A3" s="4"/>
      <c r="D3" s="12"/>
      <c r="G3" s="12"/>
      <c r="J3" s="12"/>
      <c r="M3" s="12"/>
      <c r="P3" s="12"/>
      <c r="Q3" s="12"/>
      <c r="T3" s="12"/>
      <c r="W3" s="12"/>
      <c r="Z3" s="12"/>
      <c r="AC3" s="12"/>
      <c r="AF3" s="12"/>
    </row>
    <row r="4" spans="1:32" ht="13.5">
      <c r="A4" s="81" t="s">
        <v>0</v>
      </c>
      <c r="B4" s="72" t="s">
        <v>4</v>
      </c>
      <c r="C4" s="72"/>
      <c r="D4" s="72"/>
      <c r="E4" s="72" t="s">
        <v>19</v>
      </c>
      <c r="F4" s="72"/>
      <c r="G4" s="72"/>
      <c r="H4" s="72" t="s">
        <v>5</v>
      </c>
      <c r="I4" s="72"/>
      <c r="J4" s="72"/>
      <c r="K4" s="72" t="s">
        <v>6</v>
      </c>
      <c r="L4" s="72"/>
      <c r="M4" s="72"/>
      <c r="N4" s="72" t="s">
        <v>8</v>
      </c>
      <c r="O4" s="72"/>
      <c r="P4" s="72"/>
      <c r="Q4" s="81" t="s">
        <v>0</v>
      </c>
      <c r="R4" s="72" t="s">
        <v>9</v>
      </c>
      <c r="S4" s="72"/>
      <c r="T4" s="72"/>
      <c r="U4" s="72" t="s">
        <v>10</v>
      </c>
      <c r="V4" s="72"/>
      <c r="W4" s="72"/>
      <c r="X4" s="72" t="s">
        <v>16</v>
      </c>
      <c r="Y4" s="72"/>
      <c r="Z4" s="72"/>
      <c r="AA4" s="72" t="s">
        <v>17</v>
      </c>
      <c r="AB4" s="72"/>
      <c r="AC4" s="72"/>
      <c r="AD4" s="72" t="s">
        <v>18</v>
      </c>
      <c r="AE4" s="72"/>
      <c r="AF4" s="72"/>
    </row>
    <row r="5" spans="1:32" ht="12.75">
      <c r="A5" s="81"/>
      <c r="B5" s="6" t="s">
        <v>1</v>
      </c>
      <c r="C5" s="6" t="s">
        <v>2</v>
      </c>
      <c r="D5" s="10" t="s">
        <v>3</v>
      </c>
      <c r="E5" s="6" t="s">
        <v>1</v>
      </c>
      <c r="F5" s="6" t="s">
        <v>2</v>
      </c>
      <c r="G5" s="10" t="s">
        <v>3</v>
      </c>
      <c r="H5" s="6" t="s">
        <v>1</v>
      </c>
      <c r="I5" s="6" t="s">
        <v>2</v>
      </c>
      <c r="J5" s="10" t="s">
        <v>3</v>
      </c>
      <c r="K5" s="6" t="s">
        <v>1</v>
      </c>
      <c r="L5" s="6" t="s">
        <v>2</v>
      </c>
      <c r="M5" s="10" t="s">
        <v>3</v>
      </c>
      <c r="N5" s="6" t="s">
        <v>1</v>
      </c>
      <c r="O5" s="6" t="s">
        <v>2</v>
      </c>
      <c r="P5" s="10" t="s">
        <v>3</v>
      </c>
      <c r="Q5" s="81"/>
      <c r="R5" s="6" t="s">
        <v>1</v>
      </c>
      <c r="S5" s="6" t="s">
        <v>2</v>
      </c>
      <c r="T5" s="10" t="s">
        <v>3</v>
      </c>
      <c r="U5" s="6" t="s">
        <v>1</v>
      </c>
      <c r="V5" s="6" t="s">
        <v>2</v>
      </c>
      <c r="W5" s="10" t="s">
        <v>3</v>
      </c>
      <c r="X5" s="6" t="s">
        <v>1</v>
      </c>
      <c r="Y5" s="6" t="s">
        <v>2</v>
      </c>
      <c r="Z5" s="10" t="s">
        <v>3</v>
      </c>
      <c r="AA5" s="6" t="s">
        <v>1</v>
      </c>
      <c r="AB5" s="6" t="s">
        <v>2</v>
      </c>
      <c r="AC5" s="10" t="s">
        <v>3</v>
      </c>
      <c r="AD5" s="6" t="s">
        <v>1</v>
      </c>
      <c r="AE5" s="6" t="s">
        <v>2</v>
      </c>
      <c r="AF5" s="10" t="s">
        <v>3</v>
      </c>
    </row>
    <row r="6" spans="1:32" ht="12.75">
      <c r="A6" s="7"/>
      <c r="B6" s="8"/>
      <c r="C6" s="8"/>
      <c r="D6" s="11"/>
      <c r="E6" s="8"/>
      <c r="F6" s="8"/>
      <c r="G6" s="11"/>
      <c r="H6" s="8"/>
      <c r="I6" s="8"/>
      <c r="J6" s="11"/>
      <c r="K6" s="8"/>
      <c r="L6" s="8"/>
      <c r="M6" s="11"/>
      <c r="N6" s="8"/>
      <c r="O6" s="8"/>
      <c r="P6" s="11"/>
      <c r="Q6" s="8"/>
      <c r="R6" s="8"/>
      <c r="S6" s="8"/>
      <c r="T6" s="11"/>
      <c r="U6" s="8"/>
      <c r="V6" s="8"/>
      <c r="W6" s="11"/>
      <c r="X6" s="8"/>
      <c r="Y6" s="8"/>
      <c r="Z6" s="11"/>
      <c r="AA6" s="8"/>
      <c r="AB6" s="8"/>
      <c r="AC6" s="11"/>
      <c r="AD6" s="8"/>
      <c r="AE6" s="8"/>
      <c r="AF6" s="11"/>
    </row>
    <row r="7" spans="1:33" ht="19.5" customHeight="1">
      <c r="A7" s="6">
        <v>3020</v>
      </c>
      <c r="B7" s="14">
        <f aca="true" t="shared" si="0" ref="B7:B28">E7+H7+K7+N7+R7+U7+X7+AA7+AD7</f>
        <v>25724</v>
      </c>
      <c r="C7" s="14">
        <f aca="true" t="shared" si="1" ref="C7:C28">F7+I7+L7+O7+S7+V7+Y7+AB7+AE7</f>
        <v>22703.870000000003</v>
      </c>
      <c r="D7" s="64">
        <f aca="true" t="shared" si="2" ref="D7:D13">C7/B7%</f>
        <v>88.25948530555124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1430</v>
      </c>
      <c r="L7" s="14">
        <v>1214.61</v>
      </c>
      <c r="M7" s="14">
        <f aca="true" t="shared" si="3" ref="M7:M13">L7/K7%</f>
        <v>84.93776223776223</v>
      </c>
      <c r="N7" s="14">
        <v>3266</v>
      </c>
      <c r="O7" s="14">
        <v>1931.14</v>
      </c>
      <c r="P7" s="14">
        <f>O7/N7%</f>
        <v>59.128597672994495</v>
      </c>
      <c r="Q7" s="6">
        <v>3020</v>
      </c>
      <c r="R7" s="14">
        <v>1358</v>
      </c>
      <c r="S7" s="14">
        <v>1207.67</v>
      </c>
      <c r="T7" s="14">
        <f>S7/R7%</f>
        <v>88.9300441826215</v>
      </c>
      <c r="U7" s="14">
        <v>250</v>
      </c>
      <c r="V7" s="14">
        <v>77.7</v>
      </c>
      <c r="W7" s="14">
        <f>V7/U7%</f>
        <v>31.080000000000002</v>
      </c>
      <c r="X7" s="14">
        <v>2950</v>
      </c>
      <c r="Y7" s="14">
        <v>2281.29</v>
      </c>
      <c r="Z7" s="14">
        <f>Y7/X7%</f>
        <v>77.33186440677966</v>
      </c>
      <c r="AA7" s="14">
        <v>3588</v>
      </c>
      <c r="AB7" s="14">
        <v>3288.36</v>
      </c>
      <c r="AC7" s="14">
        <f>AB7/AA7%</f>
        <v>91.64882943143813</v>
      </c>
      <c r="AD7" s="14">
        <v>12882</v>
      </c>
      <c r="AE7" s="14">
        <v>12703.1</v>
      </c>
      <c r="AF7" s="14">
        <f>AE7/AD7%</f>
        <v>98.61124049060706</v>
      </c>
      <c r="AG7" s="6">
        <v>3020</v>
      </c>
    </row>
    <row r="8" spans="1:33" ht="19.5" customHeight="1" hidden="1">
      <c r="A8" s="6">
        <v>3240</v>
      </c>
      <c r="B8" s="14">
        <f t="shared" si="0"/>
        <v>0</v>
      </c>
      <c r="C8" s="14">
        <f t="shared" si="1"/>
        <v>0</v>
      </c>
      <c r="D8" s="64" t="e">
        <f t="shared" si="2"/>
        <v>#DIV/0!</v>
      </c>
      <c r="E8" s="14"/>
      <c r="F8" s="14"/>
      <c r="G8" s="14" t="e">
        <f aca="true" t="shared" si="4" ref="G8:G19">F8/E8%</f>
        <v>#DIV/0!</v>
      </c>
      <c r="H8" s="14"/>
      <c r="I8" s="14"/>
      <c r="J8" s="14">
        <v>0</v>
      </c>
      <c r="K8" s="14"/>
      <c r="L8" s="14"/>
      <c r="M8" s="14" t="e">
        <f t="shared" si="3"/>
        <v>#DIV/0!</v>
      </c>
      <c r="N8" s="14"/>
      <c r="O8" s="14"/>
      <c r="P8" s="14">
        <v>0</v>
      </c>
      <c r="Q8" s="6">
        <v>3240</v>
      </c>
      <c r="R8" s="14"/>
      <c r="S8" s="14"/>
      <c r="T8" s="14">
        <v>0</v>
      </c>
      <c r="U8" s="14"/>
      <c r="V8" s="14"/>
      <c r="W8" s="14">
        <v>0</v>
      </c>
      <c r="X8" s="14"/>
      <c r="Y8" s="14"/>
      <c r="Z8" s="11"/>
      <c r="AA8" s="14"/>
      <c r="AB8" s="14"/>
      <c r="AC8" s="14"/>
      <c r="AD8" s="14"/>
      <c r="AE8" s="14"/>
      <c r="AF8" s="14" t="e">
        <f aca="true" t="shared" si="5" ref="AF8:AF19">AE8/AD8%</f>
        <v>#DIV/0!</v>
      </c>
      <c r="AG8" s="6">
        <v>3240</v>
      </c>
    </row>
    <row r="9" spans="1:33" ht="19.5" customHeight="1">
      <c r="A9" s="6">
        <v>4010</v>
      </c>
      <c r="B9" s="14">
        <f t="shared" si="0"/>
        <v>342497</v>
      </c>
      <c r="C9" s="14">
        <f t="shared" si="1"/>
        <v>317476.76</v>
      </c>
      <c r="D9" s="64">
        <f t="shared" si="2"/>
        <v>92.69475645042147</v>
      </c>
      <c r="E9" s="14">
        <v>0</v>
      </c>
      <c r="F9" s="14">
        <v>0</v>
      </c>
      <c r="G9" s="14">
        <v>0</v>
      </c>
      <c r="H9" s="14">
        <v>12144</v>
      </c>
      <c r="I9" s="14">
        <v>3845.4</v>
      </c>
      <c r="J9" s="14">
        <v>0</v>
      </c>
      <c r="K9" s="14">
        <v>16035</v>
      </c>
      <c r="L9" s="14">
        <v>14402.96</v>
      </c>
      <c r="M9" s="14">
        <f t="shared" si="3"/>
        <v>89.82201434362332</v>
      </c>
      <c r="N9" s="14">
        <v>25198</v>
      </c>
      <c r="O9" s="14">
        <v>22967.96</v>
      </c>
      <c r="P9" s="14">
        <f aca="true" t="shared" si="6" ref="P9:P31">O9/N9%</f>
        <v>91.14993253432812</v>
      </c>
      <c r="Q9" s="6">
        <v>4010</v>
      </c>
      <c r="R9" s="14">
        <v>17135</v>
      </c>
      <c r="S9" s="14">
        <v>16906.17</v>
      </c>
      <c r="T9" s="14">
        <f aca="true" t="shared" si="7" ref="T9:T17">S9/R9%</f>
        <v>98.66454625036474</v>
      </c>
      <c r="U9" s="14">
        <v>9979</v>
      </c>
      <c r="V9" s="14">
        <v>5154.44</v>
      </c>
      <c r="W9" s="14">
        <f>V9/U9%</f>
        <v>51.65287102916123</v>
      </c>
      <c r="X9" s="14">
        <v>30463</v>
      </c>
      <c r="Y9" s="14">
        <v>25699.87</v>
      </c>
      <c r="Z9" s="14">
        <f>Y9/X9%</f>
        <v>84.3642123231461</v>
      </c>
      <c r="AA9" s="14">
        <v>54326</v>
      </c>
      <c r="AB9" s="14">
        <v>51287.47</v>
      </c>
      <c r="AC9" s="14">
        <f aca="true" t="shared" si="8" ref="AC9:AC20">AB9/AA9%</f>
        <v>94.40685859441152</v>
      </c>
      <c r="AD9" s="14">
        <v>177217</v>
      </c>
      <c r="AE9" s="14">
        <v>177212.49</v>
      </c>
      <c r="AF9" s="14">
        <f t="shared" si="5"/>
        <v>99.99745509742293</v>
      </c>
      <c r="AG9" s="6">
        <v>4010</v>
      </c>
    </row>
    <row r="10" spans="1:33" ht="19.5" customHeight="1">
      <c r="A10" s="6">
        <v>4040</v>
      </c>
      <c r="B10" s="14">
        <f t="shared" si="0"/>
        <v>20179</v>
      </c>
      <c r="C10" s="14">
        <f t="shared" si="1"/>
        <v>18961.14</v>
      </c>
      <c r="D10" s="64">
        <f t="shared" si="2"/>
        <v>93.96471579364686</v>
      </c>
      <c r="E10" s="14">
        <v>116</v>
      </c>
      <c r="F10" s="14">
        <v>115.64</v>
      </c>
      <c r="G10" s="14">
        <f t="shared" si="4"/>
        <v>99.6896551724138</v>
      </c>
      <c r="H10" s="14">
        <v>340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1371</v>
      </c>
      <c r="O10" s="14">
        <v>1246.95</v>
      </c>
      <c r="P10" s="14">
        <f t="shared" si="6"/>
        <v>90.95185995623632</v>
      </c>
      <c r="Q10" s="6">
        <v>4040</v>
      </c>
      <c r="R10" s="14">
        <v>1136</v>
      </c>
      <c r="S10" s="14">
        <v>1135.68</v>
      </c>
      <c r="T10" s="14">
        <f t="shared" si="7"/>
        <v>99.9718309859155</v>
      </c>
      <c r="U10" s="14">
        <v>623</v>
      </c>
      <c r="V10" s="14">
        <v>622.48</v>
      </c>
      <c r="W10" s="14">
        <f>V10/U10%</f>
        <v>99.91653290529695</v>
      </c>
      <c r="X10" s="14">
        <v>1695</v>
      </c>
      <c r="Y10" s="14">
        <v>946.6</v>
      </c>
      <c r="Z10" s="14">
        <f>Y10/X10%</f>
        <v>55.846607669616525</v>
      </c>
      <c r="AA10" s="14">
        <v>3660</v>
      </c>
      <c r="AB10" s="14">
        <v>3656.23</v>
      </c>
      <c r="AC10" s="14">
        <f t="shared" si="8"/>
        <v>99.89699453551913</v>
      </c>
      <c r="AD10" s="14">
        <v>11238</v>
      </c>
      <c r="AE10" s="14">
        <v>11237.56</v>
      </c>
      <c r="AF10" s="14">
        <f t="shared" si="5"/>
        <v>99.99608471258232</v>
      </c>
      <c r="AG10" s="6">
        <v>4040</v>
      </c>
    </row>
    <row r="11" spans="1:33" ht="19.5" customHeight="1">
      <c r="A11" s="6">
        <v>4110</v>
      </c>
      <c r="B11" s="14">
        <f t="shared" si="0"/>
        <v>58349</v>
      </c>
      <c r="C11" s="14">
        <f t="shared" si="1"/>
        <v>53577.95</v>
      </c>
      <c r="D11" s="64">
        <f t="shared" si="2"/>
        <v>91.82325318343072</v>
      </c>
      <c r="E11" s="14">
        <v>18</v>
      </c>
      <c r="F11" s="14">
        <v>17.46</v>
      </c>
      <c r="G11" s="14">
        <f t="shared" si="4"/>
        <v>97.00000000000001</v>
      </c>
      <c r="H11" s="14">
        <v>2004</v>
      </c>
      <c r="I11" s="14">
        <v>612.59</v>
      </c>
      <c r="J11" s="14">
        <v>0</v>
      </c>
      <c r="K11" s="14">
        <v>2777</v>
      </c>
      <c r="L11" s="14">
        <v>2485.5</v>
      </c>
      <c r="M11" s="14">
        <f t="shared" si="3"/>
        <v>89.50306085703997</v>
      </c>
      <c r="N11" s="14">
        <v>4744</v>
      </c>
      <c r="O11" s="14">
        <v>4162.42</v>
      </c>
      <c r="P11" s="14">
        <f t="shared" si="6"/>
        <v>87.74072512647555</v>
      </c>
      <c r="Q11" s="6">
        <v>4110</v>
      </c>
      <c r="R11" s="14">
        <v>2938</v>
      </c>
      <c r="S11" s="14">
        <v>2901.38</v>
      </c>
      <c r="T11" s="14">
        <f t="shared" si="7"/>
        <v>98.75357385976855</v>
      </c>
      <c r="U11" s="14">
        <v>1199</v>
      </c>
      <c r="V11" s="14">
        <v>882.35</v>
      </c>
      <c r="W11" s="14">
        <f>V11/U11%</f>
        <v>73.59049207673061</v>
      </c>
      <c r="X11" s="14">
        <v>5287</v>
      </c>
      <c r="Y11" s="14">
        <v>4367.18</v>
      </c>
      <c r="Z11" s="14">
        <f>Y11/X11%</f>
        <v>82.60223188954039</v>
      </c>
      <c r="AA11" s="14">
        <v>9298</v>
      </c>
      <c r="AB11" s="14">
        <v>8397.05</v>
      </c>
      <c r="AC11" s="14">
        <f t="shared" si="8"/>
        <v>90.31028178102817</v>
      </c>
      <c r="AD11" s="14">
        <v>30084</v>
      </c>
      <c r="AE11" s="14">
        <v>29752.02</v>
      </c>
      <c r="AF11" s="14">
        <f t="shared" si="5"/>
        <v>98.89648982848027</v>
      </c>
      <c r="AG11" s="6">
        <v>4110</v>
      </c>
    </row>
    <row r="12" spans="1:33" ht="19.5" customHeight="1">
      <c r="A12" s="6">
        <v>4120</v>
      </c>
      <c r="B12" s="14">
        <f t="shared" si="0"/>
        <v>9085</v>
      </c>
      <c r="C12" s="14">
        <f t="shared" si="1"/>
        <v>7882.16</v>
      </c>
      <c r="D12" s="64">
        <f t="shared" si="2"/>
        <v>86.76015410016511</v>
      </c>
      <c r="E12" s="14">
        <v>3</v>
      </c>
      <c r="F12" s="14">
        <v>2.83</v>
      </c>
      <c r="G12" s="14">
        <f t="shared" si="4"/>
        <v>94.33333333333334</v>
      </c>
      <c r="H12" s="14">
        <v>309</v>
      </c>
      <c r="I12" s="14">
        <v>94.21</v>
      </c>
      <c r="J12" s="14">
        <v>0</v>
      </c>
      <c r="K12" s="14">
        <v>427</v>
      </c>
      <c r="L12" s="14">
        <v>49.66</v>
      </c>
      <c r="M12" s="14">
        <f t="shared" si="3"/>
        <v>11.629976580796253</v>
      </c>
      <c r="N12" s="14">
        <v>730</v>
      </c>
      <c r="O12" s="14">
        <v>640.1</v>
      </c>
      <c r="P12" s="14">
        <f t="shared" si="6"/>
        <v>87.68493150684932</v>
      </c>
      <c r="Q12" s="6">
        <v>4120</v>
      </c>
      <c r="R12" s="14">
        <v>60</v>
      </c>
      <c r="S12" s="14">
        <v>53.84</v>
      </c>
      <c r="T12" s="14">
        <f t="shared" si="7"/>
        <v>89.73333333333335</v>
      </c>
      <c r="U12" s="14">
        <v>288</v>
      </c>
      <c r="V12" s="14">
        <v>143.17</v>
      </c>
      <c r="W12" s="14">
        <f>V12/U12%</f>
        <v>49.71180555555555</v>
      </c>
      <c r="X12" s="14">
        <v>858</v>
      </c>
      <c r="Y12" s="14">
        <v>708.58</v>
      </c>
      <c r="Z12" s="14">
        <f>Y12/X12%</f>
        <v>82.5850815850816</v>
      </c>
      <c r="AA12" s="14">
        <v>1509</v>
      </c>
      <c r="AB12" s="14">
        <v>1362.44</v>
      </c>
      <c r="AC12" s="14">
        <f t="shared" si="8"/>
        <v>90.28760768721008</v>
      </c>
      <c r="AD12" s="14">
        <v>4901</v>
      </c>
      <c r="AE12" s="14">
        <v>4827.33</v>
      </c>
      <c r="AF12" s="14">
        <f t="shared" si="5"/>
        <v>98.49683738012651</v>
      </c>
      <c r="AG12" s="6">
        <v>4120</v>
      </c>
    </row>
    <row r="13" spans="1:33" ht="19.5" customHeight="1" hidden="1">
      <c r="A13" s="6">
        <v>4170</v>
      </c>
      <c r="B13" s="14">
        <f t="shared" si="0"/>
        <v>0</v>
      </c>
      <c r="C13" s="14">
        <f t="shared" si="1"/>
        <v>0</v>
      </c>
      <c r="D13" s="64" t="e">
        <f t="shared" si="2"/>
        <v>#DIV/0!</v>
      </c>
      <c r="E13" s="14"/>
      <c r="F13" s="14"/>
      <c r="G13" s="14" t="e">
        <f t="shared" si="4"/>
        <v>#DIV/0!</v>
      </c>
      <c r="H13" s="14"/>
      <c r="I13" s="14"/>
      <c r="J13" s="14">
        <v>0</v>
      </c>
      <c r="K13" s="14"/>
      <c r="L13" s="14"/>
      <c r="M13" s="14" t="e">
        <f t="shared" si="3"/>
        <v>#DIV/0!</v>
      </c>
      <c r="N13" s="14"/>
      <c r="O13" s="14"/>
      <c r="P13" s="14" t="e">
        <f t="shared" si="6"/>
        <v>#DIV/0!</v>
      </c>
      <c r="Q13" s="6">
        <v>4170</v>
      </c>
      <c r="R13" s="14"/>
      <c r="S13" s="14"/>
      <c r="T13" s="14" t="e">
        <f t="shared" si="7"/>
        <v>#DIV/0!</v>
      </c>
      <c r="U13" s="14"/>
      <c r="V13" s="14"/>
      <c r="W13" s="14">
        <v>0</v>
      </c>
      <c r="X13" s="14"/>
      <c r="Y13" s="14"/>
      <c r="Z13" s="15"/>
      <c r="AA13" s="14"/>
      <c r="AB13" s="14"/>
      <c r="AC13" s="14" t="e">
        <f t="shared" si="8"/>
        <v>#DIV/0!</v>
      </c>
      <c r="AD13" s="14"/>
      <c r="AE13" s="14"/>
      <c r="AF13" s="14" t="e">
        <f t="shared" si="5"/>
        <v>#DIV/0!</v>
      </c>
      <c r="AG13" s="6">
        <v>4170</v>
      </c>
    </row>
    <row r="14" spans="1:33" ht="19.5" customHeight="1">
      <c r="A14" s="6">
        <v>4210</v>
      </c>
      <c r="B14" s="14">
        <f t="shared" si="0"/>
        <v>68442</v>
      </c>
      <c r="C14" s="14">
        <f t="shared" si="1"/>
        <v>67725.65</v>
      </c>
      <c r="D14" s="64">
        <f aca="true" t="shared" si="9" ref="D14:D28">C14/B14%</f>
        <v>98.9533473598083</v>
      </c>
      <c r="E14" s="14">
        <v>1540</v>
      </c>
      <c r="F14" s="14">
        <v>1191.16</v>
      </c>
      <c r="G14" s="14">
        <f t="shared" si="4"/>
        <v>77.34805194805195</v>
      </c>
      <c r="H14" s="14">
        <v>1650</v>
      </c>
      <c r="I14" s="14">
        <v>1641.19</v>
      </c>
      <c r="J14" s="14">
        <f aca="true" t="shared" si="10" ref="J14:J20">I14/H14%</f>
        <v>99.46606060606061</v>
      </c>
      <c r="K14" s="14">
        <v>3200</v>
      </c>
      <c r="L14" s="14">
        <v>3198.02</v>
      </c>
      <c r="M14" s="14">
        <f aca="true" t="shared" si="11" ref="M14:M19">L14/K14%</f>
        <v>99.938125</v>
      </c>
      <c r="N14" s="14">
        <v>2600</v>
      </c>
      <c r="O14" s="14">
        <v>2448.57</v>
      </c>
      <c r="P14" s="14">
        <f t="shared" si="6"/>
        <v>94.17576923076923</v>
      </c>
      <c r="Q14" s="6">
        <v>4210</v>
      </c>
      <c r="R14" s="14">
        <v>3900</v>
      </c>
      <c r="S14" s="14">
        <v>3818.87</v>
      </c>
      <c r="T14" s="14">
        <f t="shared" si="7"/>
        <v>97.91974358974359</v>
      </c>
      <c r="U14" s="14">
        <v>4850</v>
      </c>
      <c r="V14" s="14">
        <v>4848.13</v>
      </c>
      <c r="W14" s="14">
        <f aca="true" t="shared" si="12" ref="W14:W20">V14/U14%</f>
        <v>99.96144329896907</v>
      </c>
      <c r="X14" s="14">
        <v>6600</v>
      </c>
      <c r="Y14" s="14">
        <v>6599.78</v>
      </c>
      <c r="Z14" s="14">
        <f aca="true" t="shared" si="13" ref="Z14:Z19">Y14/X14%</f>
        <v>99.99666666666667</v>
      </c>
      <c r="AA14" s="14">
        <v>9700</v>
      </c>
      <c r="AB14" s="14">
        <v>9578.61</v>
      </c>
      <c r="AC14" s="14">
        <f t="shared" si="8"/>
        <v>98.74855670103094</v>
      </c>
      <c r="AD14" s="14">
        <v>34402</v>
      </c>
      <c r="AE14" s="14">
        <v>34401.32</v>
      </c>
      <c r="AF14" s="14">
        <f t="shared" si="5"/>
        <v>99.99802337073426</v>
      </c>
      <c r="AG14" s="6">
        <v>4210</v>
      </c>
    </row>
    <row r="15" spans="1:33" ht="19.5" customHeight="1">
      <c r="A15" s="6">
        <v>4240</v>
      </c>
      <c r="B15" s="14">
        <f t="shared" si="0"/>
        <v>5000</v>
      </c>
      <c r="C15" s="14">
        <f t="shared" si="1"/>
        <v>4685.85</v>
      </c>
      <c r="D15" s="64">
        <f t="shared" si="9"/>
        <v>93.71700000000001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">
        <v>4240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5000</v>
      </c>
      <c r="AE15" s="14">
        <v>4685.85</v>
      </c>
      <c r="AF15" s="14">
        <f t="shared" si="5"/>
        <v>93.71700000000001</v>
      </c>
      <c r="AG15" s="6">
        <v>4240</v>
      </c>
    </row>
    <row r="16" spans="1:33" ht="19.5" customHeight="1">
      <c r="A16" s="6">
        <v>4260</v>
      </c>
      <c r="B16" s="14">
        <f t="shared" si="0"/>
        <v>10060</v>
      </c>
      <c r="C16" s="14">
        <f t="shared" si="1"/>
        <v>6368.43</v>
      </c>
      <c r="D16" s="64">
        <f t="shared" si="9"/>
        <v>63.304473161033805</v>
      </c>
      <c r="E16" s="14">
        <v>800</v>
      </c>
      <c r="F16" s="14">
        <v>584.65</v>
      </c>
      <c r="G16" s="14">
        <f t="shared" si="4"/>
        <v>73.08125</v>
      </c>
      <c r="H16" s="14">
        <v>220</v>
      </c>
      <c r="I16" s="14">
        <v>218.55</v>
      </c>
      <c r="J16" s="14">
        <f t="shared" si="10"/>
        <v>99.3409090909091</v>
      </c>
      <c r="K16" s="14">
        <v>400</v>
      </c>
      <c r="L16" s="14">
        <v>104.1</v>
      </c>
      <c r="M16" s="14">
        <f t="shared" si="11"/>
        <v>26.025</v>
      </c>
      <c r="N16" s="14">
        <v>800</v>
      </c>
      <c r="O16" s="14">
        <v>280.75</v>
      </c>
      <c r="P16" s="14">
        <f t="shared" si="6"/>
        <v>35.09375</v>
      </c>
      <c r="Q16" s="6">
        <v>4260</v>
      </c>
      <c r="R16" s="14">
        <v>700</v>
      </c>
      <c r="S16" s="14">
        <v>278.5</v>
      </c>
      <c r="T16" s="14">
        <f t="shared" si="7"/>
        <v>39.785714285714285</v>
      </c>
      <c r="U16" s="14">
        <v>940</v>
      </c>
      <c r="V16" s="14">
        <v>355.18</v>
      </c>
      <c r="W16" s="14">
        <f t="shared" si="12"/>
        <v>37.785106382978725</v>
      </c>
      <c r="X16" s="14">
        <v>1100</v>
      </c>
      <c r="Y16" s="14">
        <v>392.52</v>
      </c>
      <c r="Z16" s="14">
        <f t="shared" si="13"/>
        <v>35.68363636363636</v>
      </c>
      <c r="AA16" s="14">
        <v>900</v>
      </c>
      <c r="AB16" s="14">
        <v>362.44</v>
      </c>
      <c r="AC16" s="14">
        <f t="shared" si="8"/>
        <v>40.27111111111111</v>
      </c>
      <c r="AD16" s="14">
        <v>4200</v>
      </c>
      <c r="AE16" s="14">
        <v>3791.74</v>
      </c>
      <c r="AF16" s="14">
        <f t="shared" si="5"/>
        <v>90.27952380952381</v>
      </c>
      <c r="AG16" s="6">
        <v>4260</v>
      </c>
    </row>
    <row r="17" spans="1:33" ht="19.5" customHeight="1" hidden="1">
      <c r="A17" s="6">
        <v>4270</v>
      </c>
      <c r="B17" s="14">
        <f t="shared" si="0"/>
        <v>0</v>
      </c>
      <c r="C17" s="14">
        <f t="shared" si="1"/>
        <v>0</v>
      </c>
      <c r="D17" s="64" t="e">
        <f t="shared" si="9"/>
        <v>#DIV/0!</v>
      </c>
      <c r="E17" s="14"/>
      <c r="F17" s="14"/>
      <c r="G17" s="14" t="e">
        <f t="shared" si="4"/>
        <v>#DIV/0!</v>
      </c>
      <c r="H17" s="14"/>
      <c r="I17" s="14"/>
      <c r="J17" s="14" t="e">
        <f t="shared" si="10"/>
        <v>#DIV/0!</v>
      </c>
      <c r="K17" s="14"/>
      <c r="L17" s="14"/>
      <c r="M17" s="14" t="e">
        <f t="shared" si="11"/>
        <v>#DIV/0!</v>
      </c>
      <c r="N17" s="14"/>
      <c r="O17" s="14"/>
      <c r="P17" s="14" t="e">
        <f t="shared" si="6"/>
        <v>#DIV/0!</v>
      </c>
      <c r="Q17" s="6">
        <v>4270</v>
      </c>
      <c r="R17" s="14"/>
      <c r="S17" s="14"/>
      <c r="T17" s="14" t="e">
        <f t="shared" si="7"/>
        <v>#DIV/0!</v>
      </c>
      <c r="U17" s="14"/>
      <c r="V17" s="14"/>
      <c r="W17" s="14" t="e">
        <f t="shared" si="12"/>
        <v>#DIV/0!</v>
      </c>
      <c r="X17" s="14"/>
      <c r="Y17" s="14"/>
      <c r="Z17" s="14" t="e">
        <f t="shared" si="13"/>
        <v>#DIV/0!</v>
      </c>
      <c r="AA17" s="14"/>
      <c r="AB17" s="14"/>
      <c r="AC17" s="14" t="e">
        <f t="shared" si="8"/>
        <v>#DIV/0!</v>
      </c>
      <c r="AD17" s="14"/>
      <c r="AE17" s="14"/>
      <c r="AF17" s="14" t="e">
        <f t="shared" si="5"/>
        <v>#DIV/0!</v>
      </c>
      <c r="AG17" s="6">
        <v>4270</v>
      </c>
    </row>
    <row r="18" spans="1:33" ht="19.5" customHeight="1">
      <c r="A18" s="6">
        <v>4280</v>
      </c>
      <c r="B18" s="14">
        <f t="shared" si="0"/>
        <v>500</v>
      </c>
      <c r="C18" s="14">
        <f t="shared" si="1"/>
        <v>350</v>
      </c>
      <c r="D18" s="64">
        <f t="shared" si="9"/>
        <v>70</v>
      </c>
      <c r="E18" s="14"/>
      <c r="F18" s="14"/>
      <c r="G18" s="14">
        <v>0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6">
        <v>4280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500</v>
      </c>
      <c r="AE18" s="14">
        <v>350</v>
      </c>
      <c r="AF18" s="14">
        <f t="shared" si="5"/>
        <v>70</v>
      </c>
      <c r="AG18" s="6">
        <v>4280</v>
      </c>
    </row>
    <row r="19" spans="1:33" ht="19.5" customHeight="1">
      <c r="A19" s="6">
        <v>4300</v>
      </c>
      <c r="B19" s="14">
        <f t="shared" si="0"/>
        <v>13810</v>
      </c>
      <c r="C19" s="14">
        <f t="shared" si="1"/>
        <v>12112.490000000002</v>
      </c>
      <c r="D19" s="64">
        <f t="shared" si="9"/>
        <v>87.70811006517019</v>
      </c>
      <c r="E19" s="14">
        <v>850</v>
      </c>
      <c r="F19" s="14">
        <v>850</v>
      </c>
      <c r="G19" s="14">
        <f t="shared" si="4"/>
        <v>100</v>
      </c>
      <c r="H19" s="14">
        <v>400</v>
      </c>
      <c r="I19" s="14">
        <v>391.94</v>
      </c>
      <c r="J19" s="14">
        <f t="shared" si="10"/>
        <v>97.985</v>
      </c>
      <c r="K19" s="14">
        <v>450</v>
      </c>
      <c r="L19" s="14">
        <v>219.42</v>
      </c>
      <c r="M19" s="14">
        <f t="shared" si="11"/>
        <v>48.76</v>
      </c>
      <c r="N19" s="14">
        <v>1250</v>
      </c>
      <c r="O19" s="14">
        <v>926.24</v>
      </c>
      <c r="P19" s="14">
        <f t="shared" si="6"/>
        <v>74.0992</v>
      </c>
      <c r="Q19" s="6">
        <v>4300</v>
      </c>
      <c r="R19" s="14">
        <v>1100</v>
      </c>
      <c r="S19" s="14">
        <v>833.97</v>
      </c>
      <c r="T19" s="14">
        <f>S19/R19%</f>
        <v>75.81545454545454</v>
      </c>
      <c r="U19" s="14">
        <v>1460</v>
      </c>
      <c r="V19" s="14">
        <v>1459.18</v>
      </c>
      <c r="W19" s="14">
        <f t="shared" si="12"/>
        <v>99.94383561643836</v>
      </c>
      <c r="X19" s="14">
        <v>1300</v>
      </c>
      <c r="Y19" s="14">
        <v>659.72</v>
      </c>
      <c r="Z19" s="14">
        <f t="shared" si="13"/>
        <v>50.74769230769231</v>
      </c>
      <c r="AA19" s="14">
        <v>1500</v>
      </c>
      <c r="AB19" s="14">
        <v>1474.01</v>
      </c>
      <c r="AC19" s="14">
        <f t="shared" si="8"/>
        <v>98.26733333333333</v>
      </c>
      <c r="AD19" s="14">
        <v>5500</v>
      </c>
      <c r="AE19" s="14">
        <v>5298.01</v>
      </c>
      <c r="AF19" s="14">
        <f t="shared" si="5"/>
        <v>96.32745454545454</v>
      </c>
      <c r="AG19" s="6">
        <v>4300</v>
      </c>
    </row>
    <row r="20" spans="1:33" ht="19.5" customHeight="1" hidden="1">
      <c r="A20" s="6">
        <v>4350</v>
      </c>
      <c r="B20" s="14">
        <f t="shared" si="0"/>
        <v>0</v>
      </c>
      <c r="C20" s="14">
        <f t="shared" si="1"/>
        <v>0</v>
      </c>
      <c r="D20" s="64" t="e">
        <f t="shared" si="9"/>
        <v>#DIV/0!</v>
      </c>
      <c r="E20" s="14"/>
      <c r="F20" s="14"/>
      <c r="G20" s="14">
        <v>0</v>
      </c>
      <c r="H20" s="14"/>
      <c r="I20" s="14"/>
      <c r="J20" s="14" t="e">
        <f t="shared" si="10"/>
        <v>#DIV/0!</v>
      </c>
      <c r="K20" s="14"/>
      <c r="L20" s="14"/>
      <c r="M20" s="14">
        <v>0</v>
      </c>
      <c r="N20" s="14"/>
      <c r="O20" s="14"/>
      <c r="P20" s="14" t="e">
        <f t="shared" si="6"/>
        <v>#DIV/0!</v>
      </c>
      <c r="Q20" s="6">
        <v>4350</v>
      </c>
      <c r="R20" s="14"/>
      <c r="S20" s="14"/>
      <c r="T20" s="14">
        <v>0</v>
      </c>
      <c r="U20" s="14"/>
      <c r="V20" s="14"/>
      <c r="W20" s="14" t="e">
        <f t="shared" si="12"/>
        <v>#DIV/0!</v>
      </c>
      <c r="X20" s="14"/>
      <c r="Y20" s="14"/>
      <c r="Z20" s="14"/>
      <c r="AA20" s="14"/>
      <c r="AB20" s="14"/>
      <c r="AC20" s="14" t="e">
        <f t="shared" si="8"/>
        <v>#DIV/0!</v>
      </c>
      <c r="AD20" s="14"/>
      <c r="AE20" s="14"/>
      <c r="AF20" s="14" t="e">
        <f>AE20/AD20</f>
        <v>#DIV/0!</v>
      </c>
      <c r="AG20" s="6">
        <v>4350</v>
      </c>
    </row>
    <row r="21" spans="1:33" ht="19.5" customHeight="1" hidden="1">
      <c r="A21" s="6">
        <v>4360</v>
      </c>
      <c r="B21" s="14">
        <f t="shared" si="0"/>
        <v>0</v>
      </c>
      <c r="C21" s="14">
        <f t="shared" si="1"/>
        <v>0</v>
      </c>
      <c r="D21" s="64" t="e">
        <f t="shared" si="9"/>
        <v>#DIV/0!</v>
      </c>
      <c r="E21" s="14"/>
      <c r="F21" s="14"/>
      <c r="G21" s="14" t="e">
        <f>F21/E21%</f>
        <v>#DIV/0!</v>
      </c>
      <c r="H21" s="14"/>
      <c r="I21" s="14"/>
      <c r="J21" s="14">
        <v>0</v>
      </c>
      <c r="K21" s="14"/>
      <c r="L21" s="14"/>
      <c r="M21" s="14">
        <v>0</v>
      </c>
      <c r="N21" s="14"/>
      <c r="O21" s="14"/>
      <c r="P21" s="14" t="e">
        <f t="shared" si="6"/>
        <v>#DIV/0!</v>
      </c>
      <c r="Q21" s="6">
        <v>4360</v>
      </c>
      <c r="R21" s="14"/>
      <c r="S21" s="14"/>
      <c r="T21" s="14">
        <v>0</v>
      </c>
      <c r="U21" s="14"/>
      <c r="V21" s="14"/>
      <c r="W21" s="14"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6">
        <v>4360</v>
      </c>
    </row>
    <row r="22" spans="1:33" ht="19.5" customHeight="1">
      <c r="A22" s="6">
        <v>4370</v>
      </c>
      <c r="B22" s="14">
        <f t="shared" si="0"/>
        <v>1390</v>
      </c>
      <c r="C22" s="14">
        <f t="shared" si="1"/>
        <v>766.2700000000001</v>
      </c>
      <c r="D22" s="64">
        <f t="shared" si="9"/>
        <v>55.12733812949641</v>
      </c>
      <c r="E22" s="14">
        <v>200</v>
      </c>
      <c r="F22" s="14">
        <v>106.86</v>
      </c>
      <c r="G22" s="14">
        <f>F22/E22%</f>
        <v>53.43</v>
      </c>
      <c r="H22" s="14">
        <v>60</v>
      </c>
      <c r="I22" s="14">
        <v>57.4</v>
      </c>
      <c r="J22" s="14">
        <f>I22/H22%</f>
        <v>95.66666666666667</v>
      </c>
      <c r="K22" s="14">
        <v>160</v>
      </c>
      <c r="L22" s="14">
        <v>44.36</v>
      </c>
      <c r="M22" s="14">
        <f aca="true" t="shared" si="14" ref="M22:M28">L22/K22%</f>
        <v>27.724999999999998</v>
      </c>
      <c r="N22" s="14">
        <v>0</v>
      </c>
      <c r="O22" s="14">
        <v>0</v>
      </c>
      <c r="P22" s="14">
        <v>0</v>
      </c>
      <c r="Q22" s="6">
        <v>4370</v>
      </c>
      <c r="R22" s="14">
        <v>200</v>
      </c>
      <c r="S22" s="14">
        <v>71.93</v>
      </c>
      <c r="T22" s="14">
        <f aca="true" t="shared" si="15" ref="T22:T28">S22/R22%</f>
        <v>35.965</v>
      </c>
      <c r="U22" s="14">
        <v>150</v>
      </c>
      <c r="V22" s="14">
        <v>69.23</v>
      </c>
      <c r="W22" s="14">
        <f aca="true" t="shared" si="16" ref="W22:W28">V22/U22%</f>
        <v>46.153333333333336</v>
      </c>
      <c r="X22" s="14">
        <v>120</v>
      </c>
      <c r="Y22" s="14">
        <v>61.19</v>
      </c>
      <c r="Z22" s="14">
        <f aca="true" t="shared" si="17" ref="Z22:Z28">Y22/X22%</f>
        <v>50.99166666666667</v>
      </c>
      <c r="AA22" s="14">
        <v>200</v>
      </c>
      <c r="AB22" s="14">
        <v>108.69</v>
      </c>
      <c r="AC22" s="14">
        <f aca="true" t="shared" si="18" ref="AC22:AC28">AB22/AA22%</f>
        <v>54.345</v>
      </c>
      <c r="AD22" s="14">
        <v>300</v>
      </c>
      <c r="AE22" s="14">
        <v>246.61</v>
      </c>
      <c r="AF22" s="14">
        <f aca="true" t="shared" si="19" ref="AF22:AF27">AE22/AD22%</f>
        <v>82.20333333333333</v>
      </c>
      <c r="AG22" s="6">
        <v>4370</v>
      </c>
    </row>
    <row r="23" spans="1:33" ht="19.5" customHeight="1" hidden="1">
      <c r="A23" s="6">
        <v>4410</v>
      </c>
      <c r="B23" s="14">
        <f t="shared" si="0"/>
        <v>0</v>
      </c>
      <c r="C23" s="14">
        <f t="shared" si="1"/>
        <v>0</v>
      </c>
      <c r="D23" s="64" t="e">
        <f t="shared" si="9"/>
        <v>#DIV/0!</v>
      </c>
      <c r="E23" s="14"/>
      <c r="F23" s="14"/>
      <c r="G23" s="14">
        <v>0</v>
      </c>
      <c r="H23" s="14"/>
      <c r="I23" s="14"/>
      <c r="J23" s="14" t="e">
        <f>I23/H23%</f>
        <v>#DIV/0!</v>
      </c>
      <c r="K23" s="14"/>
      <c r="L23" s="14"/>
      <c r="M23" s="14" t="e">
        <f t="shared" si="14"/>
        <v>#DIV/0!</v>
      </c>
      <c r="N23" s="14"/>
      <c r="O23" s="14"/>
      <c r="P23" s="14" t="e">
        <f t="shared" si="6"/>
        <v>#DIV/0!</v>
      </c>
      <c r="Q23" s="6">
        <v>4410</v>
      </c>
      <c r="R23" s="14"/>
      <c r="S23" s="14"/>
      <c r="T23" s="14" t="e">
        <f t="shared" si="15"/>
        <v>#DIV/0!</v>
      </c>
      <c r="U23" s="14"/>
      <c r="V23" s="14"/>
      <c r="W23" s="14" t="e">
        <f t="shared" si="16"/>
        <v>#DIV/0!</v>
      </c>
      <c r="X23" s="14"/>
      <c r="Y23" s="14"/>
      <c r="Z23" s="14" t="e">
        <f t="shared" si="17"/>
        <v>#DIV/0!</v>
      </c>
      <c r="AA23" s="14"/>
      <c r="AB23" s="14"/>
      <c r="AC23" s="14" t="e">
        <f t="shared" si="18"/>
        <v>#DIV/0!</v>
      </c>
      <c r="AD23" s="14"/>
      <c r="AE23" s="14"/>
      <c r="AF23" s="14" t="e">
        <f t="shared" si="19"/>
        <v>#DIV/0!</v>
      </c>
      <c r="AG23" s="6">
        <v>4410</v>
      </c>
    </row>
    <row r="24" spans="1:33" ht="19.5" customHeight="1" hidden="1">
      <c r="A24" s="6">
        <v>4410</v>
      </c>
      <c r="B24" s="14">
        <f t="shared" si="0"/>
        <v>0</v>
      </c>
      <c r="C24" s="14">
        <f t="shared" si="1"/>
        <v>0</v>
      </c>
      <c r="D24" s="64" t="e">
        <f t="shared" si="9"/>
        <v>#DIV/0!</v>
      </c>
      <c r="E24" s="14"/>
      <c r="F24" s="14"/>
      <c r="G24" s="14"/>
      <c r="H24" s="14"/>
      <c r="I24" s="14"/>
      <c r="J24" s="14">
        <v>0</v>
      </c>
      <c r="K24" s="14"/>
      <c r="L24" s="14"/>
      <c r="M24" s="14">
        <v>0</v>
      </c>
      <c r="N24" s="14"/>
      <c r="O24" s="14"/>
      <c r="P24" s="14">
        <v>0</v>
      </c>
      <c r="Q24" s="6">
        <v>4410</v>
      </c>
      <c r="R24" s="14"/>
      <c r="S24" s="14"/>
      <c r="T24" s="14">
        <v>0</v>
      </c>
      <c r="U24" s="14"/>
      <c r="V24" s="14"/>
      <c r="W24" s="14">
        <v>0</v>
      </c>
      <c r="X24" s="14"/>
      <c r="Y24" s="14"/>
      <c r="Z24" s="14">
        <v>0</v>
      </c>
      <c r="AA24" s="14"/>
      <c r="AB24" s="14"/>
      <c r="AC24" s="14">
        <v>0</v>
      </c>
      <c r="AD24" s="14"/>
      <c r="AE24" s="14"/>
      <c r="AF24" s="14">
        <v>0</v>
      </c>
      <c r="AG24" s="6">
        <v>4410</v>
      </c>
    </row>
    <row r="25" spans="1:33" ht="19.5" customHeight="1" hidden="1">
      <c r="A25" s="6">
        <v>4430</v>
      </c>
      <c r="B25" s="14">
        <f t="shared" si="0"/>
        <v>0</v>
      </c>
      <c r="C25" s="14">
        <f t="shared" si="1"/>
        <v>0</v>
      </c>
      <c r="D25" s="64" t="e">
        <f t="shared" si="9"/>
        <v>#DIV/0!</v>
      </c>
      <c r="E25" s="14"/>
      <c r="F25" s="14"/>
      <c r="G25" s="14">
        <v>0</v>
      </c>
      <c r="H25" s="14"/>
      <c r="I25" s="14"/>
      <c r="J25" s="14">
        <v>0</v>
      </c>
      <c r="K25" s="14"/>
      <c r="L25" s="14"/>
      <c r="M25" s="14">
        <v>0</v>
      </c>
      <c r="N25" s="14"/>
      <c r="O25" s="14"/>
      <c r="P25" s="14">
        <v>0</v>
      </c>
      <c r="Q25" s="6">
        <v>4430</v>
      </c>
      <c r="R25" s="14"/>
      <c r="S25" s="14"/>
      <c r="T25" s="14">
        <v>0</v>
      </c>
      <c r="U25" s="14"/>
      <c r="V25" s="14"/>
      <c r="W25" s="14">
        <v>0</v>
      </c>
      <c r="X25" s="14"/>
      <c r="Y25" s="14"/>
      <c r="Z25" s="14">
        <v>0</v>
      </c>
      <c r="AA25" s="14"/>
      <c r="AB25" s="14"/>
      <c r="AC25" s="14">
        <v>0</v>
      </c>
      <c r="AD25" s="14"/>
      <c r="AE25" s="14"/>
      <c r="AF25" s="14">
        <v>0</v>
      </c>
      <c r="AG25" s="6">
        <v>4430</v>
      </c>
    </row>
    <row r="26" spans="1:33" ht="19.5" customHeight="1">
      <c r="A26" s="6">
        <v>4440</v>
      </c>
      <c r="B26" s="14">
        <f t="shared" si="0"/>
        <v>18358</v>
      </c>
      <c r="C26" s="14">
        <f t="shared" si="1"/>
        <v>18355.96</v>
      </c>
      <c r="D26" s="64">
        <f t="shared" si="9"/>
        <v>99.98888767839632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1130</v>
      </c>
      <c r="L26" s="14">
        <v>1130</v>
      </c>
      <c r="M26" s="14">
        <v>0</v>
      </c>
      <c r="N26" s="14">
        <v>1615</v>
      </c>
      <c r="O26" s="14">
        <v>1615</v>
      </c>
      <c r="P26" s="14">
        <f t="shared" si="6"/>
        <v>100.00000000000001</v>
      </c>
      <c r="Q26" s="6">
        <v>4440</v>
      </c>
      <c r="R26" s="14">
        <v>1346</v>
      </c>
      <c r="S26" s="14">
        <v>1346</v>
      </c>
      <c r="T26" s="14">
        <f t="shared" si="15"/>
        <v>100</v>
      </c>
      <c r="U26" s="14">
        <v>0</v>
      </c>
      <c r="V26" s="14">
        <v>0</v>
      </c>
      <c r="W26" s="14">
        <v>0</v>
      </c>
      <c r="X26" s="14">
        <v>2181</v>
      </c>
      <c r="Y26" s="14">
        <v>2180.12</v>
      </c>
      <c r="Z26" s="14">
        <f t="shared" si="17"/>
        <v>99.95965153599266</v>
      </c>
      <c r="AA26" s="14">
        <v>2800</v>
      </c>
      <c r="AB26" s="14">
        <v>2799.16</v>
      </c>
      <c r="AC26" s="14">
        <f t="shared" si="18"/>
        <v>99.97</v>
      </c>
      <c r="AD26" s="14">
        <v>9286</v>
      </c>
      <c r="AE26" s="14">
        <v>9285.68</v>
      </c>
      <c r="AF26" s="14">
        <f t="shared" si="19"/>
        <v>99.99655395218609</v>
      </c>
      <c r="AG26" s="6">
        <v>4440</v>
      </c>
    </row>
    <row r="27" spans="1:33" ht="19.5" customHeight="1" hidden="1">
      <c r="A27" s="6">
        <v>4700</v>
      </c>
      <c r="B27" s="13">
        <f t="shared" si="0"/>
        <v>0</v>
      </c>
      <c r="C27" s="13">
        <f t="shared" si="1"/>
        <v>0</v>
      </c>
      <c r="D27" s="64" t="e">
        <f t="shared" si="9"/>
        <v>#DIV/0!</v>
      </c>
      <c r="E27" s="14"/>
      <c r="F27" s="14"/>
      <c r="G27" s="14" t="e">
        <f>F27/E27%</f>
        <v>#DIV/0!</v>
      </c>
      <c r="H27" s="14"/>
      <c r="I27" s="14"/>
      <c r="J27" s="14">
        <v>0</v>
      </c>
      <c r="K27" s="14"/>
      <c r="L27" s="14"/>
      <c r="M27" s="14" t="e">
        <f t="shared" si="14"/>
        <v>#DIV/0!</v>
      </c>
      <c r="N27" s="14"/>
      <c r="O27" s="14"/>
      <c r="P27" s="14" t="e">
        <f t="shared" si="6"/>
        <v>#DIV/0!</v>
      </c>
      <c r="Q27" s="6">
        <v>4700</v>
      </c>
      <c r="R27" s="14"/>
      <c r="S27" s="14"/>
      <c r="T27" s="14" t="e">
        <f t="shared" si="15"/>
        <v>#DIV/0!</v>
      </c>
      <c r="U27" s="14"/>
      <c r="V27" s="14"/>
      <c r="W27" s="14" t="e">
        <f t="shared" si="16"/>
        <v>#DIV/0!</v>
      </c>
      <c r="X27" s="14"/>
      <c r="Y27" s="14"/>
      <c r="Z27" s="14" t="e">
        <f t="shared" si="17"/>
        <v>#DIV/0!</v>
      </c>
      <c r="AA27" s="14"/>
      <c r="AB27" s="14"/>
      <c r="AC27" s="14" t="e">
        <f t="shared" si="18"/>
        <v>#DIV/0!</v>
      </c>
      <c r="AD27" s="14"/>
      <c r="AE27" s="14"/>
      <c r="AF27" s="14" t="e">
        <f t="shared" si="19"/>
        <v>#DIV/0!</v>
      </c>
      <c r="AG27" s="6">
        <v>4700</v>
      </c>
    </row>
    <row r="28" spans="1:33" ht="19.5" customHeight="1" hidden="1">
      <c r="A28" s="6">
        <v>4740</v>
      </c>
      <c r="B28" s="13">
        <f t="shared" si="0"/>
        <v>0</v>
      </c>
      <c r="C28" s="13">
        <f t="shared" si="1"/>
        <v>0</v>
      </c>
      <c r="D28" s="64" t="e">
        <f t="shared" si="9"/>
        <v>#DIV/0!</v>
      </c>
      <c r="E28" s="14"/>
      <c r="F28" s="14"/>
      <c r="G28" s="14" t="e">
        <f>F28/E28%</f>
        <v>#DIV/0!</v>
      </c>
      <c r="H28" s="14"/>
      <c r="I28" s="14"/>
      <c r="J28" s="14">
        <v>0</v>
      </c>
      <c r="K28" s="14"/>
      <c r="L28" s="14"/>
      <c r="M28" s="14" t="e">
        <f t="shared" si="14"/>
        <v>#DIV/0!</v>
      </c>
      <c r="N28" s="14"/>
      <c r="O28" s="14"/>
      <c r="P28" s="14" t="e">
        <f t="shared" si="6"/>
        <v>#DIV/0!</v>
      </c>
      <c r="Q28" s="6">
        <v>4740</v>
      </c>
      <c r="R28" s="14"/>
      <c r="S28" s="14"/>
      <c r="T28" s="14" t="e">
        <f t="shared" si="15"/>
        <v>#DIV/0!</v>
      </c>
      <c r="U28" s="14"/>
      <c r="V28" s="14"/>
      <c r="W28" s="14" t="e">
        <f t="shared" si="16"/>
        <v>#DIV/0!</v>
      </c>
      <c r="X28" s="14"/>
      <c r="Y28" s="14"/>
      <c r="Z28" s="14" t="e">
        <f t="shared" si="17"/>
        <v>#DIV/0!</v>
      </c>
      <c r="AA28" s="14"/>
      <c r="AB28" s="14"/>
      <c r="AC28" s="14" t="e">
        <f t="shared" si="18"/>
        <v>#DIV/0!</v>
      </c>
      <c r="AD28" s="14"/>
      <c r="AE28" s="14"/>
      <c r="AF28" s="14" t="e">
        <f>AE28/AD28%</f>
        <v>#DIV/0!</v>
      </c>
      <c r="AG28" s="6">
        <v>4740</v>
      </c>
    </row>
    <row r="29" spans="1:32" ht="18" customHeight="1" hidden="1">
      <c r="A29" s="70">
        <v>4750</v>
      </c>
      <c r="B29" s="61">
        <f>E29+H29+K29+N29+R29+U29+X29+AA29+AD29</f>
        <v>0</v>
      </c>
      <c r="C29" s="61">
        <f>F29+I29+L29+O29+S29+V29+Y29+AB29+AE29</f>
        <v>0</v>
      </c>
      <c r="D29" s="6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 t="e">
        <f t="shared" si="6"/>
        <v>#DIV/0!</v>
      </c>
      <c r="Q29" s="70">
        <v>4750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</row>
    <row r="30" spans="1:32" ht="18" customHeight="1" hidden="1">
      <c r="A30" s="6">
        <v>6060</v>
      </c>
      <c r="B30" s="13">
        <f>E30+H30+K30+N30+R30+U30+X30+AA30+AD30</f>
        <v>0</v>
      </c>
      <c r="C30" s="13">
        <f>F30+I30+L30+O30+S30+V30+Y30+AB30+AE30</f>
        <v>0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 t="e">
        <f t="shared" si="6"/>
        <v>#DIV/0!</v>
      </c>
      <c r="Q30" s="6">
        <v>6060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ht="23.25" customHeight="1">
      <c r="A31" s="6" t="s">
        <v>15</v>
      </c>
      <c r="B31" s="13">
        <f>SUM(B7:B30)</f>
        <v>573394</v>
      </c>
      <c r="C31" s="13">
        <f>SUM(C7:C30)</f>
        <v>530966.53</v>
      </c>
      <c r="D31" s="13">
        <f>C31/B31%</f>
        <v>92.60064283895542</v>
      </c>
      <c r="E31" s="13">
        <f>SUM(E7:E30)</f>
        <v>3527</v>
      </c>
      <c r="F31" s="13">
        <f>SUM(F7:F30)</f>
        <v>2868.6000000000004</v>
      </c>
      <c r="G31" s="13">
        <f>F31/E31%</f>
        <v>81.33257726112843</v>
      </c>
      <c r="H31" s="13">
        <f>SUM(H7:H30)</f>
        <v>17127</v>
      </c>
      <c r="I31" s="13">
        <f>SUM(I7:I30)</f>
        <v>6861.279999999999</v>
      </c>
      <c r="J31" s="13">
        <f>I31/H31%</f>
        <v>40.061189934022295</v>
      </c>
      <c r="K31" s="13">
        <f>SUM(K7:K30)</f>
        <v>26009</v>
      </c>
      <c r="L31" s="13">
        <f>SUM(L7:L30)</f>
        <v>22848.629999999997</v>
      </c>
      <c r="M31" s="13">
        <f>L31/K31%</f>
        <v>87.84893690645545</v>
      </c>
      <c r="N31" s="13">
        <f>SUM(N7:N30)</f>
        <v>41574</v>
      </c>
      <c r="O31" s="13">
        <f>SUM(O7:O30)</f>
        <v>36219.13</v>
      </c>
      <c r="P31" s="13">
        <f t="shared" si="6"/>
        <v>87.11966613748977</v>
      </c>
      <c r="Q31" s="6" t="s">
        <v>15</v>
      </c>
      <c r="R31" s="13">
        <f>SUM(R7:R30)</f>
        <v>29873</v>
      </c>
      <c r="S31" s="13">
        <f>SUM(S7:S30)</f>
        <v>28554.01</v>
      </c>
      <c r="T31" s="13">
        <f>S31/R31%</f>
        <v>95.58467512469453</v>
      </c>
      <c r="U31" s="13">
        <f>SUM(U7:U30)</f>
        <v>19739</v>
      </c>
      <c r="V31" s="13">
        <f>SUM(V7:V30)</f>
        <v>13611.86</v>
      </c>
      <c r="W31" s="13">
        <f>V31/U31%</f>
        <v>68.95921779218806</v>
      </c>
      <c r="X31" s="13">
        <f>SUM(X7:X30)</f>
        <v>52554</v>
      </c>
      <c r="Y31" s="13">
        <f>SUM(Y7:Y30)</f>
        <v>43896.850000000006</v>
      </c>
      <c r="Z31" s="13">
        <f>Y31/X31%</f>
        <v>83.5271339955094</v>
      </c>
      <c r="AA31" s="13">
        <f>SUM(AA7:AA30)</f>
        <v>87481</v>
      </c>
      <c r="AB31" s="13">
        <f>SUM(AB7:AB30)</f>
        <v>82314.46</v>
      </c>
      <c r="AC31" s="13">
        <f>AB31/AA31%</f>
        <v>94.09410043323695</v>
      </c>
      <c r="AD31" s="13">
        <f>SUM(AD7:AD30)</f>
        <v>295510</v>
      </c>
      <c r="AE31" s="13">
        <f>SUM(AE7:AE30)</f>
        <v>293791.7099999999</v>
      </c>
      <c r="AF31" s="13">
        <f>AE31/AD31%</f>
        <v>99.41853405976106</v>
      </c>
    </row>
    <row r="32" s="47" customFormat="1" ht="144" customHeight="1"/>
  </sheetData>
  <sheetProtection/>
  <mergeCells count="15">
    <mergeCell ref="H4:J4"/>
    <mergeCell ref="K4:M4"/>
    <mergeCell ref="N4:P4"/>
    <mergeCell ref="Q4:Q5"/>
    <mergeCell ref="A2:G2"/>
    <mergeCell ref="A4:A5"/>
    <mergeCell ref="B4:D4"/>
    <mergeCell ref="E4:G4"/>
    <mergeCell ref="Q2:W2"/>
    <mergeCell ref="AA2:AF2"/>
    <mergeCell ref="X4:Z4"/>
    <mergeCell ref="AA4:AC4"/>
    <mergeCell ref="AD4:AF4"/>
    <mergeCell ref="R4:T4"/>
    <mergeCell ref="U4:W4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78" r:id="rId1"/>
  <headerFooter alignWithMargins="0">
    <oddFooter xml:space="preserve">&amp;RStrona    z           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00390625" style="0" customWidth="1"/>
    <col min="2" max="3" width="14.57421875" style="0" bestFit="1" customWidth="1"/>
    <col min="4" max="4" width="10.28125" style="0" bestFit="1" customWidth="1"/>
    <col min="5" max="6" width="14.7109375" style="0" bestFit="1" customWidth="1"/>
    <col min="7" max="7" width="10.140625" style="0" bestFit="1" customWidth="1"/>
    <col min="8" max="29" width="0" style="0" hidden="1" customWidth="1"/>
    <col min="30" max="31" width="13.28125" style="0" bestFit="1" customWidth="1"/>
    <col min="32" max="32" width="10.140625" style="0" bestFit="1" customWidth="1"/>
    <col min="33" max="33" width="0" style="0" hidden="1" customWidth="1"/>
    <col min="34" max="34" width="13.140625" style="0" bestFit="1" customWidth="1"/>
    <col min="35" max="35" width="13.00390625" style="0" bestFit="1" customWidth="1"/>
    <col min="36" max="36" width="10.7109375" style="0" bestFit="1" customWidth="1"/>
    <col min="37" max="38" width="11.8515625" style="0" hidden="1" customWidth="1"/>
    <col min="39" max="39" width="9.00390625" style="0" hidden="1" customWidth="1"/>
    <col min="40" max="40" width="9.421875" style="0" bestFit="1" customWidth="1"/>
  </cols>
  <sheetData>
    <row r="1" spans="1:39" ht="16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7" s="30" customFormat="1" ht="31.5" customHeight="1">
      <c r="A2" s="76" t="s">
        <v>33</v>
      </c>
      <c r="B2" s="76"/>
      <c r="C2" s="76"/>
      <c r="D2" s="76"/>
      <c r="E2" s="76"/>
      <c r="F2" s="76"/>
      <c r="G2" s="76"/>
    </row>
    <row r="3" ht="18" customHeight="1"/>
    <row r="4" spans="1:39" ht="13.5">
      <c r="A4" s="81" t="s">
        <v>0</v>
      </c>
      <c r="B4" s="72" t="s">
        <v>4</v>
      </c>
      <c r="C4" s="72"/>
      <c r="D4" s="72"/>
      <c r="E4" s="72" t="s">
        <v>34</v>
      </c>
      <c r="F4" s="72"/>
      <c r="G4" s="72"/>
      <c r="H4" s="72" t="s">
        <v>5</v>
      </c>
      <c r="I4" s="72"/>
      <c r="J4" s="72"/>
      <c r="K4" s="72" t="s">
        <v>6</v>
      </c>
      <c r="L4" s="72"/>
      <c r="M4" s="72"/>
      <c r="N4" s="72" t="s">
        <v>8</v>
      </c>
      <c r="O4" s="72"/>
      <c r="P4" s="72"/>
      <c r="Q4" s="81" t="s">
        <v>0</v>
      </c>
      <c r="R4" s="72" t="s">
        <v>9</v>
      </c>
      <c r="S4" s="72"/>
      <c r="T4" s="72"/>
      <c r="U4" s="72" t="s">
        <v>10</v>
      </c>
      <c r="V4" s="72"/>
      <c r="W4" s="72"/>
      <c r="X4" s="72" t="s">
        <v>7</v>
      </c>
      <c r="Y4" s="72"/>
      <c r="Z4" s="72"/>
      <c r="AA4" s="72" t="s">
        <v>11</v>
      </c>
      <c r="AB4" s="72"/>
      <c r="AC4" s="72"/>
      <c r="AD4" s="72" t="s">
        <v>16</v>
      </c>
      <c r="AE4" s="72"/>
      <c r="AF4" s="72"/>
      <c r="AG4" s="81" t="s">
        <v>0</v>
      </c>
      <c r="AH4" s="72" t="s">
        <v>17</v>
      </c>
      <c r="AI4" s="72"/>
      <c r="AJ4" s="72"/>
      <c r="AK4" s="72" t="s">
        <v>18</v>
      </c>
      <c r="AL4" s="72"/>
      <c r="AM4" s="72"/>
    </row>
    <row r="5" spans="1:39" ht="12.75">
      <c r="A5" s="81"/>
      <c r="B5" s="6" t="s">
        <v>1</v>
      </c>
      <c r="C5" s="6" t="s">
        <v>2</v>
      </c>
      <c r="D5" s="10" t="s">
        <v>3</v>
      </c>
      <c r="E5" s="6" t="s">
        <v>1</v>
      </c>
      <c r="F5" s="6" t="s">
        <v>2</v>
      </c>
      <c r="G5" s="10" t="s">
        <v>3</v>
      </c>
      <c r="H5" s="6" t="s">
        <v>1</v>
      </c>
      <c r="I5" s="6" t="s">
        <v>2</v>
      </c>
      <c r="J5" s="10" t="s">
        <v>3</v>
      </c>
      <c r="K5" s="6" t="s">
        <v>1</v>
      </c>
      <c r="L5" s="6" t="s">
        <v>2</v>
      </c>
      <c r="M5" s="10" t="s">
        <v>3</v>
      </c>
      <c r="N5" s="6" t="s">
        <v>1</v>
      </c>
      <c r="O5" s="6" t="s">
        <v>2</v>
      </c>
      <c r="P5" s="10" t="s">
        <v>3</v>
      </c>
      <c r="Q5" s="81"/>
      <c r="R5" s="6" t="s">
        <v>1</v>
      </c>
      <c r="S5" s="6" t="s">
        <v>2</v>
      </c>
      <c r="T5" s="10" t="s">
        <v>3</v>
      </c>
      <c r="U5" s="6" t="s">
        <v>1</v>
      </c>
      <c r="V5" s="6" t="s">
        <v>2</v>
      </c>
      <c r="W5" s="10" t="s">
        <v>3</v>
      </c>
      <c r="X5" s="6" t="s">
        <v>1</v>
      </c>
      <c r="Y5" s="6" t="s">
        <v>2</v>
      </c>
      <c r="Z5" s="10" t="s">
        <v>3</v>
      </c>
      <c r="AA5" s="6" t="s">
        <v>1</v>
      </c>
      <c r="AB5" s="6" t="s">
        <v>2</v>
      </c>
      <c r="AC5" s="10" t="s">
        <v>3</v>
      </c>
      <c r="AD5" s="6" t="s">
        <v>1</v>
      </c>
      <c r="AE5" s="6" t="s">
        <v>2</v>
      </c>
      <c r="AF5" s="10" t="s">
        <v>3</v>
      </c>
      <c r="AG5" s="81"/>
      <c r="AH5" s="6" t="s">
        <v>1</v>
      </c>
      <c r="AI5" s="6" t="s">
        <v>2</v>
      </c>
      <c r="AJ5" s="10" t="s">
        <v>3</v>
      </c>
      <c r="AK5" s="6" t="s">
        <v>1</v>
      </c>
      <c r="AL5" s="6" t="s">
        <v>2</v>
      </c>
      <c r="AM5" s="10" t="s">
        <v>3</v>
      </c>
    </row>
    <row r="6" spans="1:39" ht="12.75">
      <c r="A6" s="7"/>
      <c r="B6" s="8"/>
      <c r="C6" s="8"/>
      <c r="D6" s="11"/>
      <c r="E6" s="8"/>
      <c r="F6" s="8"/>
      <c r="G6" s="11"/>
      <c r="H6" s="8"/>
      <c r="I6" s="8"/>
      <c r="J6" s="11"/>
      <c r="K6" s="8"/>
      <c r="L6" s="8"/>
      <c r="M6" s="11"/>
      <c r="N6" s="8"/>
      <c r="O6" s="8"/>
      <c r="P6" s="11"/>
      <c r="Q6" s="8"/>
      <c r="R6" s="8"/>
      <c r="S6" s="8"/>
      <c r="T6" s="11"/>
      <c r="U6" s="8"/>
      <c r="V6" s="8"/>
      <c r="W6" s="11"/>
      <c r="X6" s="8"/>
      <c r="Y6" s="8"/>
      <c r="Z6" s="11"/>
      <c r="AA6" s="8"/>
      <c r="AB6" s="8"/>
      <c r="AC6" s="11"/>
      <c r="AD6" s="8"/>
      <c r="AE6" s="8"/>
      <c r="AF6" s="11"/>
      <c r="AG6" s="8"/>
      <c r="AH6" s="8"/>
      <c r="AI6" s="8"/>
      <c r="AJ6" s="11"/>
      <c r="AK6" s="8"/>
      <c r="AL6" s="8"/>
      <c r="AM6" s="11"/>
    </row>
    <row r="7" spans="1:40" ht="18" customHeight="1">
      <c r="A7" s="6">
        <v>3020</v>
      </c>
      <c r="B7" s="14">
        <f aca="true" t="shared" si="0" ref="B7:B27">E7+H7+K7+N7+R7+U7+X7+AA7+AD7+AH7+AK7</f>
        <v>115440</v>
      </c>
      <c r="C7" s="14">
        <f aca="true" t="shared" si="1" ref="C7:C27">F7+I7+L7+O7+S7+V7+Y7+AB7+AE7+AI7+AL7</f>
        <v>111505.01</v>
      </c>
      <c r="D7" s="13">
        <f aca="true" t="shared" si="2" ref="D7:D28">C7/B7%</f>
        <v>96.5913115038115</v>
      </c>
      <c r="E7" s="14">
        <v>84640</v>
      </c>
      <c r="F7" s="14">
        <v>84600.42</v>
      </c>
      <c r="G7" s="14">
        <f aca="true" t="shared" si="3" ref="G7:G17">F7/E7%</f>
        <v>99.95323724007561</v>
      </c>
      <c r="H7" s="14"/>
      <c r="I7" s="14"/>
      <c r="J7" s="14" t="e">
        <f>I7/H7%</f>
        <v>#DIV/0!</v>
      </c>
      <c r="K7" s="14"/>
      <c r="L7" s="14"/>
      <c r="M7" s="14" t="e">
        <f>L7/K7%</f>
        <v>#DIV/0!</v>
      </c>
      <c r="N7" s="14"/>
      <c r="O7" s="14"/>
      <c r="P7" s="14" t="e">
        <f>O7/N7%</f>
        <v>#DIV/0!</v>
      </c>
      <c r="Q7" s="6">
        <v>3020</v>
      </c>
      <c r="R7" s="14"/>
      <c r="S7" s="14"/>
      <c r="T7" s="14" t="e">
        <f>S7/R7%</f>
        <v>#DIV/0!</v>
      </c>
      <c r="U7" s="14"/>
      <c r="V7" s="14"/>
      <c r="W7" s="14" t="e">
        <f>V7/U7%</f>
        <v>#DIV/0!</v>
      </c>
      <c r="X7" s="14"/>
      <c r="Y7" s="14"/>
      <c r="Z7" s="14" t="e">
        <f>Y7/X7%</f>
        <v>#DIV/0!</v>
      </c>
      <c r="AA7" s="14"/>
      <c r="AB7" s="14"/>
      <c r="AC7" s="14" t="e">
        <f>AB7/AA7%</f>
        <v>#DIV/0!</v>
      </c>
      <c r="AD7" s="14">
        <v>17449</v>
      </c>
      <c r="AE7" s="14">
        <v>15834.78</v>
      </c>
      <c r="AF7" s="14">
        <f>AE7/AD7%</f>
        <v>90.74892543985328</v>
      </c>
      <c r="AG7" s="6">
        <v>3020</v>
      </c>
      <c r="AH7" s="14">
        <v>13351</v>
      </c>
      <c r="AI7" s="14">
        <v>11069.81</v>
      </c>
      <c r="AJ7" s="14">
        <f>AI7/AH7%</f>
        <v>82.91371432851471</v>
      </c>
      <c r="AK7" s="14"/>
      <c r="AL7" s="14"/>
      <c r="AM7" s="14" t="e">
        <f aca="true" t="shared" si="4" ref="AM7:AM19">AL7/AK7%</f>
        <v>#DIV/0!</v>
      </c>
      <c r="AN7" s="6">
        <v>3020</v>
      </c>
    </row>
    <row r="8" spans="1:40" ht="18" customHeight="1" hidden="1">
      <c r="A8" s="6">
        <v>3240</v>
      </c>
      <c r="B8" s="14">
        <f t="shared" si="0"/>
        <v>0</v>
      </c>
      <c r="C8" s="14">
        <f t="shared" si="1"/>
        <v>0</v>
      </c>
      <c r="D8" s="13" t="e">
        <f t="shared" si="2"/>
        <v>#DIV/0!</v>
      </c>
      <c r="E8" s="14"/>
      <c r="F8" s="14"/>
      <c r="G8" s="14" t="e">
        <f t="shared" si="3"/>
        <v>#DIV/0!</v>
      </c>
      <c r="H8" s="14"/>
      <c r="I8" s="14"/>
      <c r="J8" s="14">
        <v>0</v>
      </c>
      <c r="K8" s="14"/>
      <c r="L8" s="14"/>
      <c r="M8" s="14">
        <v>0</v>
      </c>
      <c r="N8" s="14"/>
      <c r="O8" s="14"/>
      <c r="P8" s="14">
        <v>0</v>
      </c>
      <c r="Q8" s="6">
        <v>3240</v>
      </c>
      <c r="R8" s="14"/>
      <c r="S8" s="14"/>
      <c r="T8" s="14">
        <v>0</v>
      </c>
      <c r="U8" s="14"/>
      <c r="V8" s="14"/>
      <c r="W8" s="14">
        <v>0</v>
      </c>
      <c r="X8" s="14"/>
      <c r="Y8" s="14"/>
      <c r="Z8" s="14">
        <v>0</v>
      </c>
      <c r="AA8" s="14"/>
      <c r="AB8" s="14"/>
      <c r="AC8" s="14">
        <v>0</v>
      </c>
      <c r="AD8" s="14"/>
      <c r="AE8" s="14"/>
      <c r="AF8" s="14" t="e">
        <f>AE8/AD8%</f>
        <v>#DIV/0!</v>
      </c>
      <c r="AG8" s="6">
        <v>3240</v>
      </c>
      <c r="AH8" s="14"/>
      <c r="AI8" s="14"/>
      <c r="AJ8" s="14">
        <v>0</v>
      </c>
      <c r="AK8" s="14"/>
      <c r="AL8" s="14"/>
      <c r="AM8" s="14" t="e">
        <f t="shared" si="4"/>
        <v>#DIV/0!</v>
      </c>
      <c r="AN8" s="6">
        <v>3240</v>
      </c>
    </row>
    <row r="9" spans="1:40" ht="18" customHeight="1">
      <c r="A9" s="6">
        <v>4010</v>
      </c>
      <c r="B9" s="14">
        <f t="shared" si="0"/>
        <v>1709556</v>
      </c>
      <c r="C9" s="14">
        <f t="shared" si="1"/>
        <v>1681259.6999999997</v>
      </c>
      <c r="D9" s="13">
        <f t="shared" si="2"/>
        <v>98.34481584692163</v>
      </c>
      <c r="E9" s="14">
        <v>1209887</v>
      </c>
      <c r="F9" s="14">
        <v>1209886.38</v>
      </c>
      <c r="G9" s="14">
        <f t="shared" si="3"/>
        <v>99.99994875554492</v>
      </c>
      <c r="H9" s="14"/>
      <c r="I9" s="14"/>
      <c r="J9" s="14" t="e">
        <f>I9/H9%</f>
        <v>#DIV/0!</v>
      </c>
      <c r="K9" s="14"/>
      <c r="L9" s="14"/>
      <c r="M9" s="14" t="e">
        <f aca="true" t="shared" si="5" ref="M9:M19">L9/K9%</f>
        <v>#DIV/0!</v>
      </c>
      <c r="N9" s="14"/>
      <c r="O9" s="14"/>
      <c r="P9" s="14" t="e">
        <f aca="true" t="shared" si="6" ref="P9:P19">O9/N9%</f>
        <v>#DIV/0!</v>
      </c>
      <c r="Q9" s="6">
        <v>4010</v>
      </c>
      <c r="R9" s="14"/>
      <c r="S9" s="14"/>
      <c r="T9" s="14" t="e">
        <f aca="true" t="shared" si="7" ref="T9:T17">S9/R9%</f>
        <v>#DIV/0!</v>
      </c>
      <c r="U9" s="14"/>
      <c r="V9" s="14"/>
      <c r="W9" s="14" t="e">
        <f>V9/U9%</f>
        <v>#DIV/0!</v>
      </c>
      <c r="X9" s="14"/>
      <c r="Y9" s="14"/>
      <c r="Z9" s="14" t="e">
        <f>Y9/X9%</f>
        <v>#DIV/0!</v>
      </c>
      <c r="AA9" s="14"/>
      <c r="AB9" s="14"/>
      <c r="AC9" s="14" t="e">
        <f>AB9/AA9%</f>
        <v>#DIV/0!</v>
      </c>
      <c r="AD9" s="14">
        <v>280737</v>
      </c>
      <c r="AE9" s="14">
        <v>254565.15</v>
      </c>
      <c r="AF9" s="14">
        <f>AE9/AD9%</f>
        <v>90.6774490003099</v>
      </c>
      <c r="AG9" s="6">
        <v>4010</v>
      </c>
      <c r="AH9" s="14">
        <v>218932</v>
      </c>
      <c r="AI9" s="14">
        <v>216808.17</v>
      </c>
      <c r="AJ9" s="14">
        <f>AI9/AH9%</f>
        <v>99.02991339776734</v>
      </c>
      <c r="AK9" s="14"/>
      <c r="AL9" s="14"/>
      <c r="AM9" s="14" t="e">
        <f t="shared" si="4"/>
        <v>#DIV/0!</v>
      </c>
      <c r="AN9" s="6">
        <v>4010</v>
      </c>
    </row>
    <row r="10" spans="1:40" ht="18" customHeight="1">
      <c r="A10" s="6">
        <v>4040</v>
      </c>
      <c r="B10" s="14">
        <f t="shared" si="0"/>
        <v>121903</v>
      </c>
      <c r="C10" s="14">
        <f t="shared" si="1"/>
        <v>121362.55</v>
      </c>
      <c r="D10" s="13">
        <f t="shared" si="2"/>
        <v>99.55665570166444</v>
      </c>
      <c r="E10" s="14">
        <v>84688</v>
      </c>
      <c r="F10" s="14">
        <v>84687.72</v>
      </c>
      <c r="G10" s="14">
        <f t="shared" si="3"/>
        <v>99.99966937464576</v>
      </c>
      <c r="H10" s="14"/>
      <c r="I10" s="14"/>
      <c r="J10" s="14" t="e">
        <f>I10/H10%</f>
        <v>#DIV/0!</v>
      </c>
      <c r="K10" s="14"/>
      <c r="L10" s="14"/>
      <c r="M10" s="14" t="e">
        <f t="shared" si="5"/>
        <v>#DIV/0!</v>
      </c>
      <c r="N10" s="14"/>
      <c r="O10" s="14"/>
      <c r="P10" s="14" t="e">
        <f t="shared" si="6"/>
        <v>#DIV/0!</v>
      </c>
      <c r="Q10" s="6">
        <v>4040</v>
      </c>
      <c r="R10" s="14"/>
      <c r="S10" s="14"/>
      <c r="T10" s="14" t="e">
        <f t="shared" si="7"/>
        <v>#DIV/0!</v>
      </c>
      <c r="U10" s="14"/>
      <c r="V10" s="14"/>
      <c r="W10" s="14" t="e">
        <f>V10/U10%</f>
        <v>#DIV/0!</v>
      </c>
      <c r="X10" s="14"/>
      <c r="Y10" s="14"/>
      <c r="Z10" s="14" t="e">
        <f>Y10/X10%</f>
        <v>#DIV/0!</v>
      </c>
      <c r="AA10" s="14"/>
      <c r="AB10" s="14"/>
      <c r="AC10" s="14" t="e">
        <f>AB10/AA10%</f>
        <v>#DIV/0!</v>
      </c>
      <c r="AD10" s="14">
        <v>20305</v>
      </c>
      <c r="AE10" s="14">
        <v>20304.28</v>
      </c>
      <c r="AF10" s="14">
        <f aca="true" t="shared" si="8" ref="AF10:AF28">AE10/AD10%</f>
        <v>99.99645407535088</v>
      </c>
      <c r="AG10" s="6">
        <v>4040</v>
      </c>
      <c r="AH10" s="14">
        <v>16910</v>
      </c>
      <c r="AI10" s="14">
        <v>16370.55</v>
      </c>
      <c r="AJ10" s="14">
        <f>AI10/AH10%</f>
        <v>96.80987581312833</v>
      </c>
      <c r="AK10" s="14"/>
      <c r="AL10" s="14"/>
      <c r="AM10" s="14" t="e">
        <f t="shared" si="4"/>
        <v>#DIV/0!</v>
      </c>
      <c r="AN10" s="6">
        <v>4040</v>
      </c>
    </row>
    <row r="11" spans="1:40" ht="18" customHeight="1">
      <c r="A11" s="6">
        <v>4110</v>
      </c>
      <c r="B11" s="14">
        <f t="shared" si="0"/>
        <v>290289</v>
      </c>
      <c r="C11" s="14">
        <f t="shared" si="1"/>
        <v>281161.99</v>
      </c>
      <c r="D11" s="13">
        <f t="shared" si="2"/>
        <v>96.8558884422076</v>
      </c>
      <c r="E11" s="14">
        <v>202170</v>
      </c>
      <c r="F11" s="14">
        <v>202081.15</v>
      </c>
      <c r="G11" s="14">
        <f t="shared" si="3"/>
        <v>99.95605183756244</v>
      </c>
      <c r="H11" s="14"/>
      <c r="I11" s="14"/>
      <c r="J11" s="14" t="e">
        <f>I11/H11%</f>
        <v>#DIV/0!</v>
      </c>
      <c r="K11" s="14"/>
      <c r="L11" s="14"/>
      <c r="M11" s="14" t="e">
        <f t="shared" si="5"/>
        <v>#DIV/0!</v>
      </c>
      <c r="N11" s="14"/>
      <c r="O11" s="14"/>
      <c r="P11" s="14" t="e">
        <f t="shared" si="6"/>
        <v>#DIV/0!</v>
      </c>
      <c r="Q11" s="6">
        <v>4110</v>
      </c>
      <c r="R11" s="14"/>
      <c r="S11" s="14"/>
      <c r="T11" s="14" t="e">
        <f t="shared" si="7"/>
        <v>#DIV/0!</v>
      </c>
      <c r="U11" s="14"/>
      <c r="V11" s="14"/>
      <c r="W11" s="14" t="e">
        <f>V11/U11%</f>
        <v>#DIV/0!</v>
      </c>
      <c r="X11" s="14"/>
      <c r="Y11" s="14"/>
      <c r="Z11" s="14" t="e">
        <f>Y11/X11%</f>
        <v>#DIV/0!</v>
      </c>
      <c r="AA11" s="14"/>
      <c r="AB11" s="14"/>
      <c r="AC11" s="14" t="e">
        <f>AB11/AA11%</f>
        <v>#DIV/0!</v>
      </c>
      <c r="AD11" s="14">
        <v>44830</v>
      </c>
      <c r="AE11" s="14">
        <v>43249.09</v>
      </c>
      <c r="AF11" s="14">
        <f t="shared" si="8"/>
        <v>96.47354450144991</v>
      </c>
      <c r="AG11" s="6">
        <v>4110</v>
      </c>
      <c r="AH11" s="14">
        <v>43289</v>
      </c>
      <c r="AI11" s="14">
        <v>35831.75</v>
      </c>
      <c r="AJ11" s="14">
        <f>AI11/AH11%</f>
        <v>82.77333733742984</v>
      </c>
      <c r="AK11" s="14"/>
      <c r="AL11" s="14"/>
      <c r="AM11" s="14" t="e">
        <f t="shared" si="4"/>
        <v>#DIV/0!</v>
      </c>
      <c r="AN11" s="6">
        <v>4110</v>
      </c>
    </row>
    <row r="12" spans="1:40" ht="18" customHeight="1">
      <c r="A12" s="6">
        <v>4120</v>
      </c>
      <c r="B12" s="14">
        <f t="shared" si="0"/>
        <v>41561</v>
      </c>
      <c r="C12" s="14">
        <f t="shared" si="1"/>
        <v>40041.119999999995</v>
      </c>
      <c r="D12" s="13">
        <f t="shared" si="2"/>
        <v>96.3430138832078</v>
      </c>
      <c r="E12" s="14">
        <v>28669</v>
      </c>
      <c r="F12" s="14">
        <v>27708.43</v>
      </c>
      <c r="G12" s="14">
        <f t="shared" si="3"/>
        <v>96.64944713802365</v>
      </c>
      <c r="H12" s="14"/>
      <c r="I12" s="14"/>
      <c r="J12" s="14" t="e">
        <f>I12/H12%</f>
        <v>#DIV/0!</v>
      </c>
      <c r="K12" s="14"/>
      <c r="L12" s="14"/>
      <c r="M12" s="14" t="e">
        <f t="shared" si="5"/>
        <v>#DIV/0!</v>
      </c>
      <c r="N12" s="14"/>
      <c r="O12" s="14"/>
      <c r="P12" s="14" t="e">
        <f t="shared" si="6"/>
        <v>#DIV/0!</v>
      </c>
      <c r="Q12" s="6">
        <v>4120</v>
      </c>
      <c r="R12" s="14"/>
      <c r="S12" s="14"/>
      <c r="T12" s="14" t="e">
        <f t="shared" si="7"/>
        <v>#DIV/0!</v>
      </c>
      <c r="U12" s="14"/>
      <c r="V12" s="14"/>
      <c r="W12" s="14" t="e">
        <f>V12/U12%</f>
        <v>#DIV/0!</v>
      </c>
      <c r="X12" s="14"/>
      <c r="Y12" s="14"/>
      <c r="Z12" s="14" t="e">
        <f>Y12/X12%</f>
        <v>#DIV/0!</v>
      </c>
      <c r="AA12" s="14"/>
      <c r="AB12" s="14"/>
      <c r="AC12" s="14" t="e">
        <f>AB12/AA12%</f>
        <v>#DIV/0!</v>
      </c>
      <c r="AD12" s="14">
        <v>6813</v>
      </c>
      <c r="AE12" s="14">
        <v>6518.88</v>
      </c>
      <c r="AF12" s="14">
        <f t="shared" si="8"/>
        <v>95.68295904887715</v>
      </c>
      <c r="AG12" s="6">
        <v>4120</v>
      </c>
      <c r="AH12" s="14">
        <v>6079</v>
      </c>
      <c r="AI12" s="14">
        <v>5813.81</v>
      </c>
      <c r="AJ12" s="14">
        <f>AI12/AH12%</f>
        <v>95.63760486922192</v>
      </c>
      <c r="AK12" s="14"/>
      <c r="AL12" s="14"/>
      <c r="AM12" s="14" t="e">
        <f t="shared" si="4"/>
        <v>#DIV/0!</v>
      </c>
      <c r="AN12" s="6">
        <v>4120</v>
      </c>
    </row>
    <row r="13" spans="1:40" ht="18" customHeight="1" hidden="1">
      <c r="A13" s="6">
        <v>4170</v>
      </c>
      <c r="B13" s="14">
        <f t="shared" si="0"/>
        <v>0</v>
      </c>
      <c r="C13" s="14">
        <f t="shared" si="1"/>
        <v>0</v>
      </c>
      <c r="D13" s="13" t="e">
        <f t="shared" si="2"/>
        <v>#DIV/0!</v>
      </c>
      <c r="E13" s="14">
        <v>0</v>
      </c>
      <c r="F13" s="14">
        <v>0</v>
      </c>
      <c r="G13" s="14">
        <v>0</v>
      </c>
      <c r="H13" s="14"/>
      <c r="I13" s="14"/>
      <c r="J13" s="14">
        <v>0</v>
      </c>
      <c r="K13" s="14"/>
      <c r="L13" s="14"/>
      <c r="M13" s="14" t="e">
        <f t="shared" si="5"/>
        <v>#DIV/0!</v>
      </c>
      <c r="N13" s="14"/>
      <c r="O13" s="14"/>
      <c r="P13" s="14" t="e">
        <f t="shared" si="6"/>
        <v>#DIV/0!</v>
      </c>
      <c r="Q13" s="6">
        <v>4170</v>
      </c>
      <c r="R13" s="14"/>
      <c r="S13" s="14"/>
      <c r="T13" s="14" t="e">
        <f t="shared" si="7"/>
        <v>#DIV/0!</v>
      </c>
      <c r="U13" s="14"/>
      <c r="V13" s="14"/>
      <c r="W13" s="14">
        <v>0</v>
      </c>
      <c r="X13" s="14"/>
      <c r="Y13" s="14"/>
      <c r="Z13" s="14">
        <v>0</v>
      </c>
      <c r="AA13" s="14"/>
      <c r="AB13" s="14"/>
      <c r="AC13" s="14">
        <v>0</v>
      </c>
      <c r="AD13" s="14">
        <v>0</v>
      </c>
      <c r="AE13" s="14">
        <v>0</v>
      </c>
      <c r="AF13" s="14">
        <v>0</v>
      </c>
      <c r="AG13" s="6">
        <v>4170</v>
      </c>
      <c r="AH13" s="14">
        <v>0</v>
      </c>
      <c r="AI13" s="14">
        <v>0</v>
      </c>
      <c r="AJ13" s="14">
        <v>0</v>
      </c>
      <c r="AK13" s="14"/>
      <c r="AL13" s="14"/>
      <c r="AM13" s="14" t="e">
        <f t="shared" si="4"/>
        <v>#DIV/0!</v>
      </c>
      <c r="AN13" s="6">
        <v>4170</v>
      </c>
    </row>
    <row r="14" spans="1:40" ht="18" customHeight="1">
      <c r="A14" s="6">
        <v>4210</v>
      </c>
      <c r="B14" s="14">
        <f t="shared" si="0"/>
        <v>161600</v>
      </c>
      <c r="C14" s="14">
        <f t="shared" si="1"/>
        <v>160884.96</v>
      </c>
      <c r="D14" s="13">
        <f t="shared" si="2"/>
        <v>99.55752475247525</v>
      </c>
      <c r="E14" s="14">
        <v>99700</v>
      </c>
      <c r="F14" s="14">
        <v>99572.47</v>
      </c>
      <c r="G14" s="14">
        <f t="shared" si="3"/>
        <v>99.87208625877633</v>
      </c>
      <c r="H14" s="14"/>
      <c r="I14" s="14"/>
      <c r="J14" s="14" t="e">
        <f aca="true" t="shared" si="9" ref="J14:J20">I14/H14%</f>
        <v>#DIV/0!</v>
      </c>
      <c r="K14" s="14"/>
      <c r="L14" s="14"/>
      <c r="M14" s="14" t="e">
        <f t="shared" si="5"/>
        <v>#DIV/0!</v>
      </c>
      <c r="N14" s="14"/>
      <c r="O14" s="14"/>
      <c r="P14" s="14" t="e">
        <f t="shared" si="6"/>
        <v>#DIV/0!</v>
      </c>
      <c r="Q14" s="6">
        <v>4210</v>
      </c>
      <c r="R14" s="14"/>
      <c r="S14" s="14"/>
      <c r="T14" s="14" t="e">
        <f t="shared" si="7"/>
        <v>#DIV/0!</v>
      </c>
      <c r="U14" s="14"/>
      <c r="V14" s="14"/>
      <c r="W14" s="14" t="e">
        <f aca="true" t="shared" si="10" ref="W14:W20">V14/U14%</f>
        <v>#DIV/0!</v>
      </c>
      <c r="X14" s="14"/>
      <c r="Y14" s="14"/>
      <c r="Z14" s="14" t="e">
        <f>Y14/X14%</f>
        <v>#DIV/0!</v>
      </c>
      <c r="AA14" s="14"/>
      <c r="AB14" s="14"/>
      <c r="AC14" s="14" t="e">
        <f>AB14/AA14%</f>
        <v>#DIV/0!</v>
      </c>
      <c r="AD14" s="14">
        <v>30700</v>
      </c>
      <c r="AE14" s="14">
        <v>30114.33</v>
      </c>
      <c r="AF14" s="14">
        <f t="shared" si="8"/>
        <v>98.09228013029316</v>
      </c>
      <c r="AG14" s="6">
        <v>4210</v>
      </c>
      <c r="AH14" s="14">
        <v>31200</v>
      </c>
      <c r="AI14" s="14">
        <v>31198.16</v>
      </c>
      <c r="AJ14" s="14">
        <f>AI14/AH14%</f>
        <v>99.99410256410256</v>
      </c>
      <c r="AK14" s="14"/>
      <c r="AL14" s="14"/>
      <c r="AM14" s="14" t="e">
        <f t="shared" si="4"/>
        <v>#DIV/0!</v>
      </c>
      <c r="AN14" s="6">
        <v>4210</v>
      </c>
    </row>
    <row r="15" spans="1:40" ht="18" customHeight="1">
      <c r="A15" s="6">
        <v>4240</v>
      </c>
      <c r="B15" s="14">
        <f t="shared" si="0"/>
        <v>13500</v>
      </c>
      <c r="C15" s="14">
        <f t="shared" si="1"/>
        <v>11202.34</v>
      </c>
      <c r="D15" s="13">
        <f t="shared" si="2"/>
        <v>82.9802962962963</v>
      </c>
      <c r="E15" s="14">
        <v>10000</v>
      </c>
      <c r="F15" s="14">
        <v>8114.86</v>
      </c>
      <c r="G15" s="14">
        <f t="shared" si="3"/>
        <v>81.1486</v>
      </c>
      <c r="H15" s="14"/>
      <c r="I15" s="14"/>
      <c r="J15" s="14" t="e">
        <f t="shared" si="9"/>
        <v>#DIV/0!</v>
      </c>
      <c r="K15" s="14"/>
      <c r="L15" s="14"/>
      <c r="M15" s="14" t="e">
        <f t="shared" si="5"/>
        <v>#DIV/0!</v>
      </c>
      <c r="N15" s="14"/>
      <c r="O15" s="14"/>
      <c r="P15" s="14" t="e">
        <f t="shared" si="6"/>
        <v>#DIV/0!</v>
      </c>
      <c r="Q15" s="6">
        <v>4240</v>
      </c>
      <c r="R15" s="14"/>
      <c r="S15" s="14"/>
      <c r="T15" s="14" t="e">
        <f t="shared" si="7"/>
        <v>#DIV/0!</v>
      </c>
      <c r="U15" s="14"/>
      <c r="V15" s="14"/>
      <c r="W15" s="14" t="e">
        <f t="shared" si="10"/>
        <v>#DIV/0!</v>
      </c>
      <c r="X15" s="14"/>
      <c r="Y15" s="14"/>
      <c r="Z15" s="14">
        <v>0</v>
      </c>
      <c r="AA15" s="14"/>
      <c r="AB15" s="14"/>
      <c r="AC15" s="14" t="e">
        <f>AB15/AA15%</f>
        <v>#DIV/0!</v>
      </c>
      <c r="AD15" s="14">
        <v>3500</v>
      </c>
      <c r="AE15" s="14">
        <v>3087.48</v>
      </c>
      <c r="AF15" s="14">
        <f t="shared" si="8"/>
        <v>88.21371428571429</v>
      </c>
      <c r="AG15" s="6">
        <v>4240</v>
      </c>
      <c r="AH15" s="14">
        <v>0</v>
      </c>
      <c r="AI15" s="14">
        <v>0</v>
      </c>
      <c r="AJ15" s="14">
        <v>0</v>
      </c>
      <c r="AK15" s="14"/>
      <c r="AL15" s="14"/>
      <c r="AM15" s="14" t="e">
        <f t="shared" si="4"/>
        <v>#DIV/0!</v>
      </c>
      <c r="AN15" s="6">
        <v>4240</v>
      </c>
    </row>
    <row r="16" spans="1:40" ht="18" customHeight="1">
      <c r="A16" s="6">
        <v>4260</v>
      </c>
      <c r="B16" s="14">
        <f t="shared" si="0"/>
        <v>24950</v>
      </c>
      <c r="C16" s="14">
        <f t="shared" si="1"/>
        <v>19400.239999999998</v>
      </c>
      <c r="D16" s="13">
        <f t="shared" si="2"/>
        <v>77.75647294589177</v>
      </c>
      <c r="E16" s="14">
        <v>18700</v>
      </c>
      <c r="F16" s="14">
        <v>15781.5</v>
      </c>
      <c r="G16" s="14">
        <f t="shared" si="3"/>
        <v>84.39304812834224</v>
      </c>
      <c r="H16" s="14"/>
      <c r="I16" s="14"/>
      <c r="J16" s="14" t="e">
        <f t="shared" si="9"/>
        <v>#DIV/0!</v>
      </c>
      <c r="K16" s="14"/>
      <c r="L16" s="14"/>
      <c r="M16" s="14" t="e">
        <f t="shared" si="5"/>
        <v>#DIV/0!</v>
      </c>
      <c r="N16" s="14"/>
      <c r="O16" s="14"/>
      <c r="P16" s="14" t="e">
        <f t="shared" si="6"/>
        <v>#DIV/0!</v>
      </c>
      <c r="Q16" s="6">
        <v>4260</v>
      </c>
      <c r="R16" s="14"/>
      <c r="S16" s="14"/>
      <c r="T16" s="14" t="e">
        <f t="shared" si="7"/>
        <v>#DIV/0!</v>
      </c>
      <c r="U16" s="14"/>
      <c r="V16" s="14"/>
      <c r="W16" s="14" t="e">
        <f t="shared" si="10"/>
        <v>#DIV/0!</v>
      </c>
      <c r="X16" s="14"/>
      <c r="Y16" s="14"/>
      <c r="Z16" s="14" t="e">
        <f>Y16/X16%</f>
        <v>#DIV/0!</v>
      </c>
      <c r="AA16" s="14"/>
      <c r="AB16" s="14"/>
      <c r="AC16" s="14" t="e">
        <f>AB16/AA16%</f>
        <v>#DIV/0!</v>
      </c>
      <c r="AD16" s="14">
        <v>4250</v>
      </c>
      <c r="AE16" s="14">
        <v>2442.44</v>
      </c>
      <c r="AF16" s="14">
        <f t="shared" si="8"/>
        <v>57.46917647058824</v>
      </c>
      <c r="AG16" s="6">
        <v>4260</v>
      </c>
      <c r="AH16" s="14">
        <v>2000</v>
      </c>
      <c r="AI16" s="14">
        <v>1176.3</v>
      </c>
      <c r="AJ16" s="14">
        <f>AI16/AH16%</f>
        <v>58.815</v>
      </c>
      <c r="AK16" s="14"/>
      <c r="AL16" s="14"/>
      <c r="AM16" s="14" t="e">
        <f t="shared" si="4"/>
        <v>#DIV/0!</v>
      </c>
      <c r="AN16" s="6">
        <v>4260</v>
      </c>
    </row>
    <row r="17" spans="1:40" ht="18" customHeight="1">
      <c r="A17" s="6">
        <v>4270</v>
      </c>
      <c r="B17" s="14">
        <f t="shared" si="0"/>
        <v>1300</v>
      </c>
      <c r="C17" s="14">
        <f t="shared" si="1"/>
        <v>392.2</v>
      </c>
      <c r="D17" s="13">
        <f t="shared" si="2"/>
        <v>30.16923076923077</v>
      </c>
      <c r="E17" s="14">
        <v>1000</v>
      </c>
      <c r="F17" s="14">
        <v>213</v>
      </c>
      <c r="G17" s="14">
        <f t="shared" si="3"/>
        <v>21.3</v>
      </c>
      <c r="H17" s="14"/>
      <c r="I17" s="14"/>
      <c r="J17" s="14" t="e">
        <f t="shared" si="9"/>
        <v>#DIV/0!</v>
      </c>
      <c r="K17" s="14"/>
      <c r="L17" s="14"/>
      <c r="M17" s="14" t="e">
        <f t="shared" si="5"/>
        <v>#DIV/0!</v>
      </c>
      <c r="N17" s="14"/>
      <c r="O17" s="14"/>
      <c r="P17" s="14" t="e">
        <f t="shared" si="6"/>
        <v>#DIV/0!</v>
      </c>
      <c r="Q17" s="6">
        <v>4270</v>
      </c>
      <c r="R17" s="14"/>
      <c r="S17" s="14"/>
      <c r="T17" s="14" t="e">
        <f t="shared" si="7"/>
        <v>#DIV/0!</v>
      </c>
      <c r="U17" s="14"/>
      <c r="V17" s="14"/>
      <c r="W17" s="14" t="e">
        <f t="shared" si="10"/>
        <v>#DIV/0!</v>
      </c>
      <c r="X17" s="14"/>
      <c r="Y17" s="14"/>
      <c r="Z17" s="14" t="e">
        <f>Y17/X17%</f>
        <v>#DIV/0!</v>
      </c>
      <c r="AA17" s="14"/>
      <c r="AB17" s="14"/>
      <c r="AC17" s="14">
        <v>0</v>
      </c>
      <c r="AD17" s="14">
        <v>0</v>
      </c>
      <c r="AE17" s="14">
        <v>0</v>
      </c>
      <c r="AF17" s="14">
        <v>0</v>
      </c>
      <c r="AG17" s="6">
        <v>4270</v>
      </c>
      <c r="AH17" s="14">
        <v>300</v>
      </c>
      <c r="AI17" s="14">
        <v>179.2</v>
      </c>
      <c r="AJ17" s="14">
        <v>0</v>
      </c>
      <c r="AK17" s="14"/>
      <c r="AL17" s="14"/>
      <c r="AM17" s="14" t="e">
        <f t="shared" si="4"/>
        <v>#DIV/0!</v>
      </c>
      <c r="AN17" s="6">
        <v>4270</v>
      </c>
    </row>
    <row r="18" spans="1:40" ht="18" customHeight="1">
      <c r="A18" s="6">
        <v>4280</v>
      </c>
      <c r="B18" s="14">
        <f t="shared" si="0"/>
        <v>2420</v>
      </c>
      <c r="C18" s="14">
        <f t="shared" si="1"/>
        <v>1720</v>
      </c>
      <c r="D18" s="13">
        <f t="shared" si="2"/>
        <v>71.07438016528926</v>
      </c>
      <c r="E18" s="14">
        <v>1860</v>
      </c>
      <c r="F18" s="14">
        <v>1280</v>
      </c>
      <c r="G18" s="14">
        <f aca="true" t="shared" si="11" ref="G18:G26">F18/E18%</f>
        <v>68.81720430107526</v>
      </c>
      <c r="H18" s="14"/>
      <c r="I18" s="14"/>
      <c r="J18" s="14" t="e">
        <f t="shared" si="9"/>
        <v>#DIV/0!</v>
      </c>
      <c r="K18" s="14"/>
      <c r="L18" s="14"/>
      <c r="M18" s="14" t="e">
        <f t="shared" si="5"/>
        <v>#DIV/0!</v>
      </c>
      <c r="N18" s="14"/>
      <c r="O18" s="14"/>
      <c r="P18" s="14" t="e">
        <f t="shared" si="6"/>
        <v>#DIV/0!</v>
      </c>
      <c r="Q18" s="6">
        <v>4280</v>
      </c>
      <c r="R18" s="14"/>
      <c r="S18" s="14"/>
      <c r="T18" s="14">
        <v>0</v>
      </c>
      <c r="U18" s="14"/>
      <c r="V18" s="14"/>
      <c r="W18" s="14" t="e">
        <f t="shared" si="10"/>
        <v>#DIV/0!</v>
      </c>
      <c r="X18" s="14"/>
      <c r="Y18" s="14"/>
      <c r="Z18" s="14">
        <v>0</v>
      </c>
      <c r="AA18" s="14"/>
      <c r="AB18" s="14"/>
      <c r="AC18" s="14">
        <v>0</v>
      </c>
      <c r="AD18" s="14">
        <v>200</v>
      </c>
      <c r="AE18" s="14">
        <v>80</v>
      </c>
      <c r="AF18" s="14">
        <f t="shared" si="8"/>
        <v>40</v>
      </c>
      <c r="AG18" s="6">
        <v>4280</v>
      </c>
      <c r="AH18" s="14">
        <v>360</v>
      </c>
      <c r="AI18" s="14">
        <v>360</v>
      </c>
      <c r="AJ18" s="14">
        <v>0</v>
      </c>
      <c r="AK18" s="14"/>
      <c r="AL18" s="14"/>
      <c r="AM18" s="14" t="e">
        <f t="shared" si="4"/>
        <v>#DIV/0!</v>
      </c>
      <c r="AN18" s="6">
        <v>4280</v>
      </c>
    </row>
    <row r="19" spans="1:40" ht="18" customHeight="1">
      <c r="A19" s="6">
        <v>4300</v>
      </c>
      <c r="B19" s="14">
        <f t="shared" si="0"/>
        <v>32600</v>
      </c>
      <c r="C19" s="14">
        <f t="shared" si="1"/>
        <v>32595.85</v>
      </c>
      <c r="D19" s="13">
        <f t="shared" si="2"/>
        <v>99.9872699386503</v>
      </c>
      <c r="E19" s="14">
        <v>23800</v>
      </c>
      <c r="F19" s="14">
        <v>23799.95</v>
      </c>
      <c r="G19" s="14">
        <f t="shared" si="11"/>
        <v>99.99978991596639</v>
      </c>
      <c r="H19" s="14"/>
      <c r="I19" s="14"/>
      <c r="J19" s="14" t="e">
        <f t="shared" si="9"/>
        <v>#DIV/0!</v>
      </c>
      <c r="K19" s="14"/>
      <c r="L19" s="14"/>
      <c r="M19" s="14" t="e">
        <f t="shared" si="5"/>
        <v>#DIV/0!</v>
      </c>
      <c r="N19" s="14"/>
      <c r="O19" s="14"/>
      <c r="P19" s="14" t="e">
        <f t="shared" si="6"/>
        <v>#DIV/0!</v>
      </c>
      <c r="Q19" s="6">
        <v>4300</v>
      </c>
      <c r="R19" s="14"/>
      <c r="S19" s="14"/>
      <c r="T19" s="14" t="e">
        <f>S19/R19%</f>
        <v>#DIV/0!</v>
      </c>
      <c r="U19" s="14"/>
      <c r="V19" s="14"/>
      <c r="W19" s="14" t="e">
        <f t="shared" si="10"/>
        <v>#DIV/0!</v>
      </c>
      <c r="X19" s="14"/>
      <c r="Y19" s="14"/>
      <c r="Z19" s="14" t="e">
        <f>Y19/X19%</f>
        <v>#DIV/0!</v>
      </c>
      <c r="AA19" s="14"/>
      <c r="AB19" s="14"/>
      <c r="AC19" s="14" t="e">
        <f>AB19/AA19%</f>
        <v>#DIV/0!</v>
      </c>
      <c r="AD19" s="14">
        <v>4200</v>
      </c>
      <c r="AE19" s="14">
        <v>4199.4</v>
      </c>
      <c r="AF19" s="14">
        <f t="shared" si="8"/>
        <v>99.98571428571428</v>
      </c>
      <c r="AG19" s="6">
        <v>4300</v>
      </c>
      <c r="AH19" s="14">
        <v>4600</v>
      </c>
      <c r="AI19" s="14">
        <v>4596.5</v>
      </c>
      <c r="AJ19" s="14">
        <f>AI19/AH19%</f>
        <v>99.92391304347827</v>
      </c>
      <c r="AK19" s="14"/>
      <c r="AL19" s="14"/>
      <c r="AM19" s="14" t="e">
        <f t="shared" si="4"/>
        <v>#DIV/0!</v>
      </c>
      <c r="AN19" s="6">
        <v>4300</v>
      </c>
    </row>
    <row r="20" spans="1:40" ht="18" customHeight="1">
      <c r="A20" s="6">
        <v>4350</v>
      </c>
      <c r="B20" s="14">
        <f t="shared" si="0"/>
        <v>600</v>
      </c>
      <c r="C20" s="14">
        <f t="shared" si="1"/>
        <v>434.04</v>
      </c>
      <c r="D20" s="13">
        <f t="shared" si="2"/>
        <v>72.34</v>
      </c>
      <c r="E20" s="14">
        <v>600</v>
      </c>
      <c r="F20" s="14">
        <v>434.04</v>
      </c>
      <c r="G20" s="14">
        <f t="shared" si="11"/>
        <v>72.34</v>
      </c>
      <c r="H20" s="14"/>
      <c r="I20" s="14"/>
      <c r="J20" s="14" t="e">
        <f t="shared" si="9"/>
        <v>#DIV/0!</v>
      </c>
      <c r="K20" s="14"/>
      <c r="L20" s="14"/>
      <c r="M20" s="14">
        <v>0</v>
      </c>
      <c r="N20" s="14"/>
      <c r="O20" s="14"/>
      <c r="P20" s="14">
        <v>0</v>
      </c>
      <c r="Q20" s="6">
        <v>4350</v>
      </c>
      <c r="R20" s="14"/>
      <c r="S20" s="14"/>
      <c r="T20" s="14">
        <v>0</v>
      </c>
      <c r="U20" s="14"/>
      <c r="V20" s="14"/>
      <c r="W20" s="14" t="e">
        <f t="shared" si="10"/>
        <v>#DIV/0!</v>
      </c>
      <c r="X20" s="14"/>
      <c r="Y20" s="14"/>
      <c r="Z20" s="14">
        <v>0</v>
      </c>
      <c r="AA20" s="14"/>
      <c r="AB20" s="14"/>
      <c r="AC20" s="14">
        <v>0</v>
      </c>
      <c r="AD20" s="14">
        <v>0</v>
      </c>
      <c r="AE20" s="14">
        <v>0</v>
      </c>
      <c r="AF20" s="14">
        <v>0</v>
      </c>
      <c r="AG20" s="6">
        <v>4350</v>
      </c>
      <c r="AH20" s="14">
        <v>0</v>
      </c>
      <c r="AI20" s="14">
        <v>0</v>
      </c>
      <c r="AJ20" s="14">
        <v>0</v>
      </c>
      <c r="AK20" s="14"/>
      <c r="AL20" s="14"/>
      <c r="AM20" s="14" t="e">
        <f>AL20/AK20</f>
        <v>#DIV/0!</v>
      </c>
      <c r="AN20" s="6">
        <v>4350</v>
      </c>
    </row>
    <row r="21" spans="1:40" ht="18" customHeight="1" hidden="1">
      <c r="A21" s="6">
        <v>4360</v>
      </c>
      <c r="B21" s="14">
        <f t="shared" si="0"/>
        <v>0</v>
      </c>
      <c r="C21" s="14">
        <f t="shared" si="1"/>
        <v>0</v>
      </c>
      <c r="D21" s="13" t="e">
        <f t="shared" si="2"/>
        <v>#DIV/0!</v>
      </c>
      <c r="E21" s="14"/>
      <c r="F21" s="14"/>
      <c r="G21" s="14" t="e">
        <f t="shared" si="11"/>
        <v>#DIV/0!</v>
      </c>
      <c r="H21" s="14"/>
      <c r="I21" s="14"/>
      <c r="J21" s="14">
        <v>0</v>
      </c>
      <c r="K21" s="14"/>
      <c r="L21" s="14"/>
      <c r="M21" s="14">
        <v>0</v>
      </c>
      <c r="N21" s="14"/>
      <c r="O21" s="14"/>
      <c r="P21" s="14" t="e">
        <f>O21/N21%</f>
        <v>#DIV/0!</v>
      </c>
      <c r="Q21" s="6">
        <v>4360</v>
      </c>
      <c r="R21" s="14"/>
      <c r="S21" s="14"/>
      <c r="T21" s="14">
        <v>0</v>
      </c>
      <c r="U21" s="14"/>
      <c r="V21" s="14"/>
      <c r="W21" s="14">
        <v>0</v>
      </c>
      <c r="X21" s="14"/>
      <c r="Y21" s="14"/>
      <c r="Z21" s="14">
        <v>0</v>
      </c>
      <c r="AA21" s="14"/>
      <c r="AB21" s="14"/>
      <c r="AC21" s="14">
        <v>0</v>
      </c>
      <c r="AD21" s="14"/>
      <c r="AE21" s="14"/>
      <c r="AF21" s="14" t="e">
        <f t="shared" si="8"/>
        <v>#DIV/0!</v>
      </c>
      <c r="AG21" s="6">
        <v>4360</v>
      </c>
      <c r="AH21" s="14"/>
      <c r="AI21" s="14"/>
      <c r="AJ21" s="14"/>
      <c r="AK21" s="14"/>
      <c r="AL21" s="14"/>
      <c r="AM21" s="14"/>
      <c r="AN21" s="6">
        <v>4360</v>
      </c>
    </row>
    <row r="22" spans="1:40" ht="18" customHeight="1">
      <c r="A22" s="6">
        <v>4370</v>
      </c>
      <c r="B22" s="14">
        <f t="shared" si="0"/>
        <v>3700</v>
      </c>
      <c r="C22" s="14">
        <f t="shared" si="1"/>
        <v>2167.88</v>
      </c>
      <c r="D22" s="13">
        <f t="shared" si="2"/>
        <v>58.591351351351356</v>
      </c>
      <c r="E22" s="14">
        <v>2000</v>
      </c>
      <c r="F22" s="14">
        <v>1401.52</v>
      </c>
      <c r="G22" s="14">
        <f t="shared" si="11"/>
        <v>70.076</v>
      </c>
      <c r="H22" s="14"/>
      <c r="I22" s="14"/>
      <c r="J22" s="14" t="e">
        <f>I22/H22%</f>
        <v>#DIV/0!</v>
      </c>
      <c r="K22" s="14"/>
      <c r="L22" s="14"/>
      <c r="M22" s="14" t="e">
        <f>L22/K22%</f>
        <v>#DIV/0!</v>
      </c>
      <c r="N22" s="14"/>
      <c r="O22" s="14"/>
      <c r="P22" s="14" t="e">
        <f>O22/N22%</f>
        <v>#DIV/0!</v>
      </c>
      <c r="Q22" s="6">
        <v>4370</v>
      </c>
      <c r="R22" s="14"/>
      <c r="S22" s="14"/>
      <c r="T22" s="14" t="e">
        <f>S22/R22%</f>
        <v>#DIV/0!</v>
      </c>
      <c r="U22" s="14"/>
      <c r="V22" s="14"/>
      <c r="W22" s="14" t="e">
        <f>V22/U22%</f>
        <v>#DIV/0!</v>
      </c>
      <c r="X22" s="14"/>
      <c r="Y22" s="14"/>
      <c r="Z22" s="14" t="e">
        <f>Y22/X22%</f>
        <v>#DIV/0!</v>
      </c>
      <c r="AA22" s="14"/>
      <c r="AB22" s="14"/>
      <c r="AC22" s="14" t="e">
        <f>AB22/AA22%</f>
        <v>#DIV/0!</v>
      </c>
      <c r="AD22" s="14">
        <v>800</v>
      </c>
      <c r="AE22" s="14">
        <v>404.34</v>
      </c>
      <c r="AF22" s="14">
        <f t="shared" si="8"/>
        <v>50.5425</v>
      </c>
      <c r="AG22" s="6">
        <v>4370</v>
      </c>
      <c r="AH22" s="14">
        <v>900</v>
      </c>
      <c r="AI22" s="52">
        <v>362.02</v>
      </c>
      <c r="AJ22" s="14">
        <f>AI22/AH22%</f>
        <v>40.224444444444444</v>
      </c>
      <c r="AK22" s="14"/>
      <c r="AL22" s="14"/>
      <c r="AM22" s="14" t="e">
        <f aca="true" t="shared" si="12" ref="AM22:AM28">AL22/AK22%</f>
        <v>#DIV/0!</v>
      </c>
      <c r="AN22" s="6">
        <v>4370</v>
      </c>
    </row>
    <row r="23" spans="1:40" ht="18" customHeight="1">
      <c r="A23" s="6">
        <v>4410</v>
      </c>
      <c r="B23" s="14">
        <f t="shared" si="0"/>
        <v>2900</v>
      </c>
      <c r="C23" s="14">
        <f t="shared" si="1"/>
        <v>2369.36</v>
      </c>
      <c r="D23" s="13">
        <f t="shared" si="2"/>
        <v>81.70206896551724</v>
      </c>
      <c r="E23" s="14">
        <v>2400</v>
      </c>
      <c r="F23" s="14">
        <v>2126.36</v>
      </c>
      <c r="G23" s="14">
        <f t="shared" si="11"/>
        <v>88.59833333333334</v>
      </c>
      <c r="H23" s="14"/>
      <c r="I23" s="14"/>
      <c r="J23" s="14" t="e">
        <f>I23/H23%</f>
        <v>#DIV/0!</v>
      </c>
      <c r="K23" s="14"/>
      <c r="L23" s="14"/>
      <c r="M23" s="14" t="e">
        <f>L23/K23%</f>
        <v>#DIV/0!</v>
      </c>
      <c r="N23" s="14"/>
      <c r="O23" s="14"/>
      <c r="P23" s="14" t="e">
        <f>O23/N23%</f>
        <v>#DIV/0!</v>
      </c>
      <c r="Q23" s="6">
        <v>4410</v>
      </c>
      <c r="R23" s="14"/>
      <c r="S23" s="14"/>
      <c r="T23" s="14" t="e">
        <f>S23/R23%</f>
        <v>#DIV/0!</v>
      </c>
      <c r="U23" s="14"/>
      <c r="V23" s="14"/>
      <c r="W23" s="14" t="e">
        <f>V23/U23%</f>
        <v>#DIV/0!</v>
      </c>
      <c r="X23" s="14"/>
      <c r="Y23" s="14"/>
      <c r="Z23" s="14">
        <v>0</v>
      </c>
      <c r="AA23" s="14"/>
      <c r="AB23" s="14"/>
      <c r="AC23" s="14">
        <v>0</v>
      </c>
      <c r="AD23" s="14">
        <v>200</v>
      </c>
      <c r="AE23" s="14">
        <v>94.5</v>
      </c>
      <c r="AF23" s="14">
        <f t="shared" si="8"/>
        <v>47.25</v>
      </c>
      <c r="AG23" s="6">
        <v>4410</v>
      </c>
      <c r="AH23" s="14">
        <v>300</v>
      </c>
      <c r="AI23" s="14">
        <v>148.5</v>
      </c>
      <c r="AJ23" s="14">
        <v>0</v>
      </c>
      <c r="AK23" s="14"/>
      <c r="AL23" s="14"/>
      <c r="AM23" s="14" t="e">
        <f t="shared" si="12"/>
        <v>#DIV/0!</v>
      </c>
      <c r="AN23" s="6">
        <v>4410</v>
      </c>
    </row>
    <row r="24" spans="1:40" ht="18" customHeight="1">
      <c r="A24" s="6">
        <v>4430</v>
      </c>
      <c r="B24" s="14">
        <f t="shared" si="0"/>
        <v>100</v>
      </c>
      <c r="C24" s="14">
        <f t="shared" si="1"/>
        <v>0</v>
      </c>
      <c r="D24" s="13">
        <f t="shared" si="2"/>
        <v>0</v>
      </c>
      <c r="E24" s="14">
        <v>0</v>
      </c>
      <c r="F24" s="14">
        <v>0</v>
      </c>
      <c r="G24" s="14">
        <v>0</v>
      </c>
      <c r="H24" s="14"/>
      <c r="I24" s="14"/>
      <c r="J24" s="14" t="e">
        <f>I24/H24%</f>
        <v>#DIV/0!</v>
      </c>
      <c r="K24" s="14"/>
      <c r="L24" s="14"/>
      <c r="M24" s="14" t="e">
        <f>L24/K24%</f>
        <v>#DIV/0!</v>
      </c>
      <c r="N24" s="14"/>
      <c r="O24" s="14"/>
      <c r="P24" s="14">
        <v>0</v>
      </c>
      <c r="Q24" s="6">
        <v>4430</v>
      </c>
      <c r="R24" s="14"/>
      <c r="S24" s="14"/>
      <c r="T24" s="14" t="e">
        <f>S24/R24%</f>
        <v>#DIV/0!</v>
      </c>
      <c r="U24" s="14"/>
      <c r="V24" s="14"/>
      <c r="W24" s="14" t="e">
        <f>V24/U24%</f>
        <v>#DIV/0!</v>
      </c>
      <c r="X24" s="14"/>
      <c r="Y24" s="14"/>
      <c r="Z24" s="14">
        <v>0</v>
      </c>
      <c r="AA24" s="14"/>
      <c r="AB24" s="14"/>
      <c r="AC24" s="14">
        <v>0</v>
      </c>
      <c r="AD24" s="14">
        <v>100</v>
      </c>
      <c r="AE24" s="14">
        <v>0</v>
      </c>
      <c r="AF24" s="14">
        <v>0</v>
      </c>
      <c r="AG24" s="6">
        <v>4430</v>
      </c>
      <c r="AH24" s="14">
        <v>0</v>
      </c>
      <c r="AI24" s="14">
        <v>0</v>
      </c>
      <c r="AJ24" s="14">
        <v>0</v>
      </c>
      <c r="AK24" s="14"/>
      <c r="AL24" s="14"/>
      <c r="AM24" s="14" t="e">
        <f t="shared" si="12"/>
        <v>#DIV/0!</v>
      </c>
      <c r="AN24" s="6">
        <v>4430</v>
      </c>
    </row>
    <row r="25" spans="1:40" ht="18" customHeight="1">
      <c r="A25" s="6">
        <v>4440</v>
      </c>
      <c r="B25" s="14">
        <f t="shared" si="0"/>
        <v>96293</v>
      </c>
      <c r="C25" s="14">
        <f t="shared" si="1"/>
        <v>96291.45</v>
      </c>
      <c r="D25" s="13">
        <f t="shared" si="2"/>
        <v>99.99839032951513</v>
      </c>
      <c r="E25" s="14">
        <v>70518</v>
      </c>
      <c r="F25" s="14">
        <v>70517.3</v>
      </c>
      <c r="G25" s="14">
        <f t="shared" si="11"/>
        <v>99.99900734564226</v>
      </c>
      <c r="H25" s="14"/>
      <c r="I25" s="14"/>
      <c r="J25" s="14" t="e">
        <f>I25/H25%</f>
        <v>#DIV/0!</v>
      </c>
      <c r="K25" s="14"/>
      <c r="L25" s="14"/>
      <c r="M25" s="14" t="e">
        <f>L25/K25%</f>
        <v>#DIV/0!</v>
      </c>
      <c r="N25" s="14"/>
      <c r="O25" s="14"/>
      <c r="P25" s="14" t="e">
        <f>O25/N25%</f>
        <v>#DIV/0!</v>
      </c>
      <c r="Q25" s="6">
        <v>4440</v>
      </c>
      <c r="R25" s="14"/>
      <c r="S25" s="14"/>
      <c r="T25" s="14" t="e">
        <f>S25/R25%</f>
        <v>#DIV/0!</v>
      </c>
      <c r="U25" s="14"/>
      <c r="V25" s="14"/>
      <c r="W25" s="14" t="e">
        <f>V25/U25%</f>
        <v>#DIV/0!</v>
      </c>
      <c r="X25" s="14"/>
      <c r="Y25" s="14"/>
      <c r="Z25" s="14" t="e">
        <f>Y25/X25%</f>
        <v>#DIV/0!</v>
      </c>
      <c r="AA25" s="14"/>
      <c r="AB25" s="14"/>
      <c r="AC25" s="14" t="e">
        <f>AB25/AA25%</f>
        <v>#DIV/0!</v>
      </c>
      <c r="AD25" s="14">
        <v>14723</v>
      </c>
      <c r="AE25" s="14">
        <v>14722.51</v>
      </c>
      <c r="AF25" s="14">
        <f t="shared" si="8"/>
        <v>99.99667187393874</v>
      </c>
      <c r="AG25" s="6">
        <v>4440</v>
      </c>
      <c r="AH25" s="14">
        <v>11052</v>
      </c>
      <c r="AI25" s="14">
        <v>11051.64</v>
      </c>
      <c r="AJ25" s="14">
        <f>AI25/AH25%</f>
        <v>99.99674267100977</v>
      </c>
      <c r="AK25" s="14"/>
      <c r="AL25" s="14"/>
      <c r="AM25" s="14" t="e">
        <f t="shared" si="12"/>
        <v>#DIV/0!</v>
      </c>
      <c r="AN25" s="6">
        <v>4440</v>
      </c>
    </row>
    <row r="26" spans="1:40" ht="18" customHeight="1" hidden="1">
      <c r="A26" s="6">
        <v>4700</v>
      </c>
      <c r="B26" s="13">
        <f t="shared" si="0"/>
        <v>0</v>
      </c>
      <c r="C26" s="13">
        <f t="shared" si="1"/>
        <v>0</v>
      </c>
      <c r="D26" s="13" t="e">
        <f t="shared" si="2"/>
        <v>#DIV/0!</v>
      </c>
      <c r="E26" s="14"/>
      <c r="F26" s="14"/>
      <c r="G26" s="14" t="e">
        <f t="shared" si="11"/>
        <v>#DIV/0!</v>
      </c>
      <c r="H26" s="14"/>
      <c r="I26" s="14"/>
      <c r="J26" s="14">
        <v>0</v>
      </c>
      <c r="K26" s="14"/>
      <c r="L26" s="14"/>
      <c r="M26" s="14" t="e">
        <f>L26/K26%</f>
        <v>#DIV/0!</v>
      </c>
      <c r="N26" s="14"/>
      <c r="O26" s="14"/>
      <c r="P26" s="14" t="e">
        <f>O26/N26%</f>
        <v>#DIV/0!</v>
      </c>
      <c r="Q26" s="6">
        <v>4700</v>
      </c>
      <c r="R26" s="14"/>
      <c r="S26" s="14"/>
      <c r="T26" s="14" t="e">
        <f>S26/R26%</f>
        <v>#DIV/0!</v>
      </c>
      <c r="U26" s="14"/>
      <c r="V26" s="14"/>
      <c r="W26" s="14" t="e">
        <f>V26/U26%</f>
        <v>#DIV/0!</v>
      </c>
      <c r="X26" s="14"/>
      <c r="Y26" s="14"/>
      <c r="Z26" s="14">
        <v>0</v>
      </c>
      <c r="AA26" s="14"/>
      <c r="AB26" s="14"/>
      <c r="AC26" s="14">
        <v>0</v>
      </c>
      <c r="AD26" s="14"/>
      <c r="AE26" s="14"/>
      <c r="AF26" s="14" t="e">
        <f t="shared" si="8"/>
        <v>#DIV/0!</v>
      </c>
      <c r="AG26" s="6">
        <v>4700</v>
      </c>
      <c r="AH26" s="14"/>
      <c r="AI26" s="14"/>
      <c r="AJ26" s="14" t="e">
        <f>AI26/AH26%</f>
        <v>#DIV/0!</v>
      </c>
      <c r="AK26" s="14"/>
      <c r="AL26" s="14"/>
      <c r="AM26" s="14" t="e">
        <f t="shared" si="12"/>
        <v>#DIV/0!</v>
      </c>
      <c r="AN26" s="6">
        <v>4700</v>
      </c>
    </row>
    <row r="27" spans="1:40" ht="18" customHeight="1" hidden="1">
      <c r="A27" s="6">
        <v>6060</v>
      </c>
      <c r="B27" s="13">
        <f t="shared" si="0"/>
        <v>0</v>
      </c>
      <c r="C27" s="13">
        <f t="shared" si="1"/>
        <v>0</v>
      </c>
      <c r="D27" s="13" t="e">
        <f t="shared" si="2"/>
        <v>#DIV/0!</v>
      </c>
      <c r="E27" s="14"/>
      <c r="F27" s="14"/>
      <c r="G27" s="14">
        <v>0</v>
      </c>
      <c r="H27" s="14"/>
      <c r="I27" s="14"/>
      <c r="J27" s="14">
        <v>0</v>
      </c>
      <c r="K27" s="14"/>
      <c r="L27" s="14"/>
      <c r="M27" s="14">
        <v>0</v>
      </c>
      <c r="N27" s="14"/>
      <c r="O27" s="14"/>
      <c r="P27" s="14">
        <v>0</v>
      </c>
      <c r="Q27" s="6">
        <v>6060</v>
      </c>
      <c r="R27" s="14"/>
      <c r="S27" s="14"/>
      <c r="T27" s="14">
        <v>0</v>
      </c>
      <c r="U27" s="14"/>
      <c r="V27" s="14"/>
      <c r="W27" s="14">
        <v>0</v>
      </c>
      <c r="X27" s="14"/>
      <c r="Y27" s="14"/>
      <c r="Z27" s="14">
        <v>0</v>
      </c>
      <c r="AA27" s="14"/>
      <c r="AB27" s="14"/>
      <c r="AC27" s="14">
        <v>0</v>
      </c>
      <c r="AD27" s="14"/>
      <c r="AE27" s="14"/>
      <c r="AF27" s="14" t="e">
        <f t="shared" si="8"/>
        <v>#DIV/0!</v>
      </c>
      <c r="AG27" s="6">
        <v>6060</v>
      </c>
      <c r="AH27" s="14"/>
      <c r="AI27" s="14"/>
      <c r="AJ27" s="14"/>
      <c r="AK27" s="14"/>
      <c r="AL27" s="14"/>
      <c r="AM27" s="14" t="e">
        <f t="shared" si="12"/>
        <v>#DIV/0!</v>
      </c>
      <c r="AN27" s="6">
        <v>6060</v>
      </c>
    </row>
    <row r="28" spans="1:40" ht="19.5" customHeight="1">
      <c r="A28" s="6" t="s">
        <v>15</v>
      </c>
      <c r="B28" s="13">
        <f>SUM(B7:B27)</f>
        <v>2618712</v>
      </c>
      <c r="C28" s="13">
        <f>SUM(C7:C27)</f>
        <v>2562788.6900000004</v>
      </c>
      <c r="D28" s="13">
        <f t="shared" si="2"/>
        <v>97.86447268733639</v>
      </c>
      <c r="E28" s="13">
        <f>SUM(E7:E27)</f>
        <v>1840632</v>
      </c>
      <c r="F28" s="13">
        <f>SUM(F7:F27)</f>
        <v>1832205.0999999999</v>
      </c>
      <c r="G28" s="13">
        <f>F28/E28%</f>
        <v>99.54217355777797</v>
      </c>
      <c r="H28" s="13">
        <f>SUM(H7:H27)</f>
        <v>0</v>
      </c>
      <c r="I28" s="13">
        <f>SUM(I7:I27)</f>
        <v>0</v>
      </c>
      <c r="J28" s="13" t="e">
        <f>I28/H28%</f>
        <v>#DIV/0!</v>
      </c>
      <c r="K28" s="13">
        <f>SUM(K7:K27)</f>
        <v>0</v>
      </c>
      <c r="L28" s="13">
        <f>SUM(L7:L27)</f>
        <v>0</v>
      </c>
      <c r="M28" s="13" t="e">
        <f>L28/K28%</f>
        <v>#DIV/0!</v>
      </c>
      <c r="N28" s="13">
        <f>SUM(N7:N27)</f>
        <v>0</v>
      </c>
      <c r="O28" s="13">
        <f>SUM(O7:O27)</f>
        <v>0</v>
      </c>
      <c r="P28" s="13" t="e">
        <f>O28/N28%</f>
        <v>#DIV/0!</v>
      </c>
      <c r="Q28" s="6" t="s">
        <v>15</v>
      </c>
      <c r="R28" s="13">
        <f>SUM(R7:R27)</f>
        <v>0</v>
      </c>
      <c r="S28" s="13">
        <f>SUM(S7:S27)</f>
        <v>0</v>
      </c>
      <c r="T28" s="13" t="e">
        <f>S28/R28%</f>
        <v>#DIV/0!</v>
      </c>
      <c r="U28" s="13">
        <f>SUM(U7:U27)</f>
        <v>0</v>
      </c>
      <c r="V28" s="13">
        <f>SUM(V7:V27)</f>
        <v>0</v>
      </c>
      <c r="W28" s="13" t="e">
        <f>V28/U28%</f>
        <v>#DIV/0!</v>
      </c>
      <c r="X28" s="13">
        <f>SUM(X7:X27)</f>
        <v>0</v>
      </c>
      <c r="Y28" s="13">
        <f>SUM(Y7:Y27)</f>
        <v>0</v>
      </c>
      <c r="Z28" s="13" t="e">
        <f>Y28/X28%</f>
        <v>#DIV/0!</v>
      </c>
      <c r="AA28" s="13">
        <f>SUM(AA7:AA27)</f>
        <v>0</v>
      </c>
      <c r="AB28" s="13">
        <f>SUM(AB7:AB27)</f>
        <v>0</v>
      </c>
      <c r="AC28" s="13" t="e">
        <f>AB28/AA28%</f>
        <v>#DIV/0!</v>
      </c>
      <c r="AD28" s="13">
        <f>SUM(AD7:AD27)</f>
        <v>428807</v>
      </c>
      <c r="AE28" s="13">
        <f>SUM(AE7:AE27)</f>
        <v>395617.18</v>
      </c>
      <c r="AF28" s="14">
        <f t="shared" si="8"/>
        <v>92.25996310694555</v>
      </c>
      <c r="AG28" s="6" t="s">
        <v>15</v>
      </c>
      <c r="AH28" s="13">
        <f>SUM(AH7:AH27)</f>
        <v>349273</v>
      </c>
      <c r="AI28" s="13">
        <f>SUM(AI7:AI27)</f>
        <v>334966.41000000003</v>
      </c>
      <c r="AJ28" s="13">
        <f>AI28/AH28%</f>
        <v>95.90389466119626</v>
      </c>
      <c r="AK28" s="13">
        <f>SUM(AK7:AK27)</f>
        <v>0</v>
      </c>
      <c r="AL28" s="13">
        <f>SUM(AL7:AL27)</f>
        <v>0</v>
      </c>
      <c r="AM28" s="13" t="e">
        <f t="shared" si="12"/>
        <v>#DIV/0!</v>
      </c>
      <c r="AN28" s="6" t="s">
        <v>15</v>
      </c>
    </row>
    <row r="29" s="47" customFormat="1" ht="134.25" customHeight="1"/>
  </sheetData>
  <sheetProtection/>
  <mergeCells count="17">
    <mergeCell ref="AG4:AG5"/>
    <mergeCell ref="AH4:AJ4"/>
    <mergeCell ref="E4:G4"/>
    <mergeCell ref="H4:J4"/>
    <mergeCell ref="AD4:AF4"/>
    <mergeCell ref="K4:M4"/>
    <mergeCell ref="N4:P4"/>
    <mergeCell ref="A1:AM1"/>
    <mergeCell ref="Q4:Q5"/>
    <mergeCell ref="R4:T4"/>
    <mergeCell ref="AK4:AM4"/>
    <mergeCell ref="A2:G2"/>
    <mergeCell ref="U4:W4"/>
    <mergeCell ref="A4:A5"/>
    <mergeCell ref="B4:D4"/>
    <mergeCell ref="X4:Z4"/>
    <mergeCell ref="AA4:AC4"/>
  </mergeCells>
  <printOptions/>
  <pageMargins left="0.9055118110236221" right="0.1968503937007874" top="0.6692913385826772" bottom="0.5511811023622047" header="0.5118110236220472" footer="0.5118110236220472"/>
  <pageSetup horizontalDpi="600" verticalDpi="600" orientation="landscape" paperSize="9" scale="81" r:id="rId1"/>
  <headerFooter alignWithMargins="0">
    <oddFooter xml:space="preserve">&amp;RStrona    z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PageLayoutView="0" workbookViewId="0" topLeftCell="A39">
      <selection activeCell="AJ49" sqref="AJ49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13.00390625" style="0" bestFit="1" customWidth="1"/>
    <col min="4" max="4" width="10.8515625" style="0" bestFit="1" customWidth="1"/>
    <col min="5" max="6" width="11.8515625" style="0" bestFit="1" customWidth="1"/>
    <col min="7" max="7" width="10.28125" style="0" bestFit="1" customWidth="1"/>
    <col min="8" max="29" width="0" style="0" hidden="1" customWidth="1"/>
    <col min="30" max="31" width="12.7109375" style="0" bestFit="1" customWidth="1"/>
    <col min="32" max="32" width="10.57421875" style="0" bestFit="1" customWidth="1"/>
    <col min="33" max="33" width="0" style="0" hidden="1" customWidth="1"/>
    <col min="34" max="34" width="12.421875" style="0" bestFit="1" customWidth="1"/>
    <col min="35" max="35" width="12.421875" style="0" customWidth="1"/>
    <col min="36" max="36" width="10.57421875" style="0" bestFit="1" customWidth="1"/>
    <col min="37" max="37" width="15.140625" style="0" customWidth="1"/>
    <col min="38" max="38" width="15.421875" style="0" customWidth="1"/>
    <col min="39" max="39" width="10.57421875" style="0" bestFit="1" customWidth="1"/>
    <col min="40" max="40" width="9.28125" style="0" bestFit="1" customWidth="1"/>
  </cols>
  <sheetData>
    <row r="1" spans="1:39" ht="16.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7" s="30" customFormat="1" ht="16.5">
      <c r="A2" s="76" t="s">
        <v>21</v>
      </c>
      <c r="B2" s="76"/>
      <c r="C2" s="76"/>
      <c r="D2" s="76"/>
      <c r="E2" s="76"/>
      <c r="F2" s="76"/>
      <c r="G2" s="76"/>
    </row>
    <row r="3" ht="9.75" customHeight="1"/>
    <row r="4" spans="1:40" ht="13.5">
      <c r="A4" s="81" t="s">
        <v>0</v>
      </c>
      <c r="B4" s="72" t="s">
        <v>18</v>
      </c>
      <c r="C4" s="72"/>
      <c r="D4" s="72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8"/>
      <c r="AI4" s="68"/>
      <c r="AJ4" s="68"/>
      <c r="AK4" s="68"/>
      <c r="AL4" s="68"/>
      <c r="AM4" s="68"/>
      <c r="AN4" s="19"/>
    </row>
    <row r="5" spans="1:40" ht="12.75">
      <c r="A5" s="81"/>
      <c r="B5" s="6" t="s">
        <v>1</v>
      </c>
      <c r="C5" s="6" t="s">
        <v>2</v>
      </c>
      <c r="D5" s="10" t="s">
        <v>3</v>
      </c>
      <c r="E5" s="21"/>
      <c r="F5" s="21"/>
      <c r="G5" s="22"/>
      <c r="H5" s="21"/>
      <c r="I5" s="21"/>
      <c r="J5" s="22"/>
      <c r="K5" s="21"/>
      <c r="L5" s="21"/>
      <c r="M5" s="22"/>
      <c r="N5" s="21"/>
      <c r="O5" s="21"/>
      <c r="P5" s="22"/>
      <c r="Q5" s="69"/>
      <c r="R5" s="21"/>
      <c r="S5" s="21"/>
      <c r="T5" s="22"/>
      <c r="U5" s="21"/>
      <c r="V5" s="21"/>
      <c r="W5" s="22"/>
      <c r="X5" s="21"/>
      <c r="Y5" s="21"/>
      <c r="Z5" s="22"/>
      <c r="AA5" s="21"/>
      <c r="AB5" s="21"/>
      <c r="AC5" s="22"/>
      <c r="AD5" s="21"/>
      <c r="AE5" s="21"/>
      <c r="AF5" s="22"/>
      <c r="AG5" s="69"/>
      <c r="AH5" s="21"/>
      <c r="AI5" s="21"/>
      <c r="AJ5" s="22"/>
      <c r="AK5" s="21"/>
      <c r="AL5" s="21"/>
      <c r="AM5" s="22"/>
      <c r="AN5" s="19"/>
    </row>
    <row r="6" spans="1:40" ht="12.75">
      <c r="A6" s="7"/>
      <c r="B6" s="8"/>
      <c r="C6" s="8"/>
      <c r="D6" s="11"/>
      <c r="E6" s="16"/>
      <c r="F6" s="16"/>
      <c r="G6" s="17"/>
      <c r="H6" s="16"/>
      <c r="I6" s="16"/>
      <c r="J6" s="17"/>
      <c r="K6" s="16"/>
      <c r="L6" s="16"/>
      <c r="M6" s="17"/>
      <c r="N6" s="16"/>
      <c r="O6" s="16"/>
      <c r="P6" s="17"/>
      <c r="Q6" s="16"/>
      <c r="R6" s="16"/>
      <c r="S6" s="16"/>
      <c r="T6" s="17"/>
      <c r="U6" s="16"/>
      <c r="V6" s="16"/>
      <c r="W6" s="17"/>
      <c r="X6" s="16"/>
      <c r="Y6" s="16"/>
      <c r="Z6" s="17"/>
      <c r="AA6" s="16"/>
      <c r="AB6" s="16"/>
      <c r="AC6" s="17"/>
      <c r="AD6" s="16"/>
      <c r="AE6" s="16"/>
      <c r="AF6" s="17"/>
      <c r="AG6" s="16"/>
      <c r="AH6" s="16"/>
      <c r="AI6" s="16"/>
      <c r="AJ6" s="17"/>
      <c r="AK6" s="16"/>
      <c r="AL6" s="16"/>
      <c r="AM6" s="17"/>
      <c r="AN6" s="19"/>
    </row>
    <row r="7" spans="1:40" ht="18" customHeight="1">
      <c r="A7" s="6">
        <v>3020</v>
      </c>
      <c r="B7" s="14">
        <v>7432</v>
      </c>
      <c r="C7" s="14">
        <v>6957.71</v>
      </c>
      <c r="D7" s="13">
        <f>C7/B7%</f>
        <v>93.618272335845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"/>
      <c r="AH7" s="25"/>
      <c r="AI7" s="25"/>
      <c r="AJ7" s="25"/>
      <c r="AK7" s="25"/>
      <c r="AL7" s="25"/>
      <c r="AM7" s="25"/>
      <c r="AN7" s="21"/>
    </row>
    <row r="8" spans="1:40" ht="18" customHeight="1" hidden="1">
      <c r="A8" s="6">
        <v>3240</v>
      </c>
      <c r="B8" s="14"/>
      <c r="C8" s="14"/>
      <c r="D8" s="13" t="e">
        <f aca="true" t="shared" si="0" ref="D8:D29">C8/B8%</f>
        <v>#DIV/0!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7"/>
      <c r="AG8" s="21"/>
      <c r="AH8" s="25"/>
      <c r="AI8" s="25"/>
      <c r="AJ8" s="25"/>
      <c r="AK8" s="25"/>
      <c r="AL8" s="25"/>
      <c r="AM8" s="25"/>
      <c r="AN8" s="21"/>
    </row>
    <row r="9" spans="1:40" ht="18" customHeight="1">
      <c r="A9" s="6">
        <v>4010</v>
      </c>
      <c r="B9" s="14">
        <v>90981</v>
      </c>
      <c r="C9" s="14">
        <v>87951.19</v>
      </c>
      <c r="D9" s="13">
        <f t="shared" si="0"/>
        <v>96.66984315406515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1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1"/>
      <c r="AH9" s="25"/>
      <c r="AI9" s="25"/>
      <c r="AJ9" s="25"/>
      <c r="AK9" s="25"/>
      <c r="AL9" s="25"/>
      <c r="AM9" s="25"/>
      <c r="AN9" s="21"/>
    </row>
    <row r="10" spans="1:40" ht="18" customHeight="1">
      <c r="A10" s="6">
        <v>4040</v>
      </c>
      <c r="B10" s="14">
        <v>7403</v>
      </c>
      <c r="C10" s="14">
        <v>6916.08</v>
      </c>
      <c r="D10" s="13">
        <f t="shared" si="0"/>
        <v>93.4226664865595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1"/>
      <c r="AH10" s="25"/>
      <c r="AI10" s="25"/>
      <c r="AJ10" s="25"/>
      <c r="AK10" s="25"/>
      <c r="AL10" s="25"/>
      <c r="AM10" s="25"/>
      <c r="AN10" s="21"/>
    </row>
    <row r="11" spans="1:40" ht="18" customHeight="1">
      <c r="A11" s="6">
        <v>4110</v>
      </c>
      <c r="B11" s="14">
        <v>15991</v>
      </c>
      <c r="C11" s="14">
        <v>15361.26</v>
      </c>
      <c r="D11" s="13">
        <f t="shared" si="0"/>
        <v>96.06190982427616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1"/>
      <c r="AH11" s="25"/>
      <c r="AI11" s="25"/>
      <c r="AJ11" s="25"/>
      <c r="AK11" s="25"/>
      <c r="AL11" s="25"/>
      <c r="AM11" s="25"/>
      <c r="AN11" s="21"/>
    </row>
    <row r="12" spans="1:40" ht="18" customHeight="1">
      <c r="A12" s="6">
        <v>4120</v>
      </c>
      <c r="B12" s="14">
        <v>2595</v>
      </c>
      <c r="C12" s="14">
        <v>2492.4</v>
      </c>
      <c r="D12" s="13">
        <f t="shared" si="0"/>
        <v>96.04624277456648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1"/>
      <c r="AH12" s="25"/>
      <c r="AI12" s="25"/>
      <c r="AJ12" s="25"/>
      <c r="AK12" s="25"/>
      <c r="AL12" s="25"/>
      <c r="AM12" s="25"/>
      <c r="AN12" s="21"/>
    </row>
    <row r="13" spans="1:40" ht="18" customHeight="1" hidden="1">
      <c r="A13" s="6">
        <v>4170</v>
      </c>
      <c r="B13" s="14"/>
      <c r="C13" s="14"/>
      <c r="D13" s="13" t="e">
        <f>C13/B13%</f>
        <v>#DIV/0!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1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1"/>
      <c r="AH13" s="25"/>
      <c r="AI13" s="25"/>
      <c r="AJ13" s="25"/>
      <c r="AK13" s="25"/>
      <c r="AL13" s="25"/>
      <c r="AM13" s="25"/>
      <c r="AN13" s="21"/>
    </row>
    <row r="14" spans="1:40" ht="18" customHeight="1">
      <c r="A14" s="6">
        <v>4210</v>
      </c>
      <c r="B14" s="14">
        <v>300</v>
      </c>
      <c r="C14" s="14">
        <v>297</v>
      </c>
      <c r="D14" s="13">
        <f t="shared" si="0"/>
        <v>99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1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1"/>
      <c r="AH14" s="25"/>
      <c r="AI14" s="25"/>
      <c r="AJ14" s="25"/>
      <c r="AK14" s="25"/>
      <c r="AL14" s="25"/>
      <c r="AM14" s="25"/>
      <c r="AN14" s="21"/>
    </row>
    <row r="15" spans="1:40" ht="18" customHeight="1">
      <c r="A15" s="6">
        <v>4240</v>
      </c>
      <c r="B15" s="14">
        <v>2000</v>
      </c>
      <c r="C15" s="14">
        <v>1960.4</v>
      </c>
      <c r="D15" s="13">
        <f t="shared" si="0"/>
        <v>98.02000000000001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1"/>
      <c r="AH15" s="25"/>
      <c r="AI15" s="25"/>
      <c r="AJ15" s="25"/>
      <c r="AK15" s="25"/>
      <c r="AL15" s="25"/>
      <c r="AM15" s="25"/>
      <c r="AN15" s="21"/>
    </row>
    <row r="16" spans="1:40" ht="18" customHeight="1" hidden="1">
      <c r="A16" s="6">
        <v>4260</v>
      </c>
      <c r="B16" s="14"/>
      <c r="C16" s="14"/>
      <c r="D16" s="13" t="e">
        <f t="shared" si="0"/>
        <v>#DIV/0!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1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"/>
      <c r="AH16" s="25"/>
      <c r="AI16" s="25"/>
      <c r="AJ16" s="25"/>
      <c r="AK16" s="25"/>
      <c r="AL16" s="25"/>
      <c r="AM16" s="25"/>
      <c r="AN16" s="21"/>
    </row>
    <row r="17" spans="1:40" ht="18" customHeight="1" hidden="1">
      <c r="A17" s="6">
        <v>4270</v>
      </c>
      <c r="B17" s="14"/>
      <c r="C17" s="14"/>
      <c r="D17" s="13" t="e">
        <f t="shared" si="0"/>
        <v>#DIV/0!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1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1"/>
      <c r="AH17" s="25"/>
      <c r="AI17" s="25"/>
      <c r="AJ17" s="25"/>
      <c r="AK17" s="25"/>
      <c r="AL17" s="25"/>
      <c r="AM17" s="25"/>
      <c r="AN17" s="21"/>
    </row>
    <row r="18" spans="1:40" ht="18" customHeight="1" hidden="1">
      <c r="A18" s="6">
        <v>4280</v>
      </c>
      <c r="B18" s="14"/>
      <c r="C18" s="14"/>
      <c r="D18" s="13" t="e">
        <f t="shared" si="0"/>
        <v>#DIV/0!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1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1"/>
      <c r="AH18" s="25"/>
      <c r="AI18" s="25"/>
      <c r="AJ18" s="25"/>
      <c r="AK18" s="25"/>
      <c r="AL18" s="25"/>
      <c r="AM18" s="25"/>
      <c r="AN18" s="21"/>
    </row>
    <row r="19" spans="1:40" ht="18" customHeight="1" hidden="1">
      <c r="A19" s="6">
        <v>4300</v>
      </c>
      <c r="B19" s="14">
        <v>0</v>
      </c>
      <c r="C19" s="14">
        <v>0</v>
      </c>
      <c r="D19" s="13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1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1"/>
      <c r="AH19" s="25"/>
      <c r="AI19" s="25"/>
      <c r="AJ19" s="25"/>
      <c r="AK19" s="25"/>
      <c r="AL19" s="25"/>
      <c r="AM19" s="25"/>
      <c r="AN19" s="21"/>
    </row>
    <row r="20" spans="1:40" ht="18" customHeight="1" hidden="1">
      <c r="A20" s="6">
        <v>4350</v>
      </c>
      <c r="B20" s="14"/>
      <c r="C20" s="14"/>
      <c r="D20" s="13" t="e">
        <f t="shared" si="0"/>
        <v>#DIV/0!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1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1"/>
      <c r="AH20" s="25"/>
      <c r="AI20" s="25"/>
      <c r="AJ20" s="25"/>
      <c r="AK20" s="25"/>
      <c r="AL20" s="25"/>
      <c r="AM20" s="25"/>
      <c r="AN20" s="21"/>
    </row>
    <row r="21" spans="1:40" ht="18" customHeight="1" hidden="1">
      <c r="A21" s="6">
        <v>4360</v>
      </c>
      <c r="B21" s="14"/>
      <c r="C21" s="14"/>
      <c r="D21" s="13" t="e">
        <f t="shared" si="0"/>
        <v>#DIV/0!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1"/>
      <c r="AH21" s="25"/>
      <c r="AI21" s="25"/>
      <c r="AJ21" s="25"/>
      <c r="AK21" s="25"/>
      <c r="AL21" s="25"/>
      <c r="AM21" s="25"/>
      <c r="AN21" s="21"/>
    </row>
    <row r="22" spans="1:40" ht="18" customHeight="1" hidden="1">
      <c r="A22" s="6">
        <v>4370</v>
      </c>
      <c r="B22" s="14"/>
      <c r="C22" s="14"/>
      <c r="D22" s="13" t="e">
        <f t="shared" si="0"/>
        <v>#DIV/0!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1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1"/>
      <c r="AH22" s="25"/>
      <c r="AI22" s="25"/>
      <c r="AJ22" s="25"/>
      <c r="AK22" s="25"/>
      <c r="AL22" s="25"/>
      <c r="AM22" s="25"/>
      <c r="AN22" s="21"/>
    </row>
    <row r="23" spans="1:40" ht="18" customHeight="1" hidden="1">
      <c r="A23" s="6">
        <v>4410</v>
      </c>
      <c r="B23" s="14"/>
      <c r="C23" s="14"/>
      <c r="D23" s="13" t="e">
        <f t="shared" si="0"/>
        <v>#DIV/0!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1"/>
      <c r="AH23" s="25"/>
      <c r="AI23" s="25"/>
      <c r="AJ23" s="25"/>
      <c r="AK23" s="25"/>
      <c r="AL23" s="25"/>
      <c r="AM23" s="25"/>
      <c r="AN23" s="21"/>
    </row>
    <row r="24" spans="1:40" ht="18" customHeight="1" hidden="1">
      <c r="A24" s="6">
        <v>4430</v>
      </c>
      <c r="B24" s="14"/>
      <c r="C24" s="14"/>
      <c r="D24" s="13" t="e">
        <f t="shared" si="0"/>
        <v>#DIV/0!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"/>
      <c r="AH24" s="25"/>
      <c r="AI24" s="25"/>
      <c r="AJ24" s="25"/>
      <c r="AK24" s="25"/>
      <c r="AL24" s="25"/>
      <c r="AM24" s="25"/>
      <c r="AN24" s="21"/>
    </row>
    <row r="25" spans="1:40" ht="18" customHeight="1">
      <c r="A25" s="6">
        <v>4440</v>
      </c>
      <c r="B25" s="14">
        <v>5572</v>
      </c>
      <c r="C25" s="14">
        <v>5571.41</v>
      </c>
      <c r="D25" s="13">
        <f t="shared" si="0"/>
        <v>99.98941134242642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1"/>
      <c r="AH25" s="25"/>
      <c r="AI25" s="25"/>
      <c r="AJ25" s="25"/>
      <c r="AK25" s="25"/>
      <c r="AL25" s="25"/>
      <c r="AM25" s="25"/>
      <c r="AN25" s="21"/>
    </row>
    <row r="26" spans="1:40" ht="18" customHeight="1" hidden="1">
      <c r="A26" s="6">
        <v>4700</v>
      </c>
      <c r="B26" s="13">
        <f aca="true" t="shared" si="1" ref="B26:C29">E26+H26+K26+N26+R26+U26+X26+AA26+AD26+AH26+AK26</f>
        <v>0</v>
      </c>
      <c r="C26" s="13">
        <f t="shared" si="1"/>
        <v>0</v>
      </c>
      <c r="D26" s="13" t="e">
        <f t="shared" si="0"/>
        <v>#DIV/0!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1"/>
      <c r="AH26" s="25"/>
      <c r="AI26" s="25"/>
      <c r="AJ26" s="25"/>
      <c r="AK26" s="25"/>
      <c r="AL26" s="25"/>
      <c r="AM26" s="25"/>
      <c r="AN26" s="19"/>
    </row>
    <row r="27" spans="1:40" ht="18" customHeight="1" hidden="1">
      <c r="A27" s="6">
        <v>4740</v>
      </c>
      <c r="B27" s="13">
        <f t="shared" si="1"/>
        <v>0</v>
      </c>
      <c r="C27" s="13">
        <f t="shared" si="1"/>
        <v>0</v>
      </c>
      <c r="D27" s="13" t="e">
        <f t="shared" si="0"/>
        <v>#DIV/0!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"/>
      <c r="AH27" s="25"/>
      <c r="AI27" s="25"/>
      <c r="AJ27" s="25"/>
      <c r="AK27" s="25"/>
      <c r="AL27" s="25"/>
      <c r="AM27" s="25"/>
      <c r="AN27" s="19"/>
    </row>
    <row r="28" spans="1:40" ht="18" customHeight="1" hidden="1">
      <c r="A28" s="6">
        <v>4750</v>
      </c>
      <c r="B28" s="13">
        <f t="shared" si="1"/>
        <v>0</v>
      </c>
      <c r="C28" s="13">
        <f t="shared" si="1"/>
        <v>0</v>
      </c>
      <c r="D28" s="13" t="e">
        <f t="shared" si="0"/>
        <v>#DIV/0!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1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"/>
      <c r="AH28" s="25"/>
      <c r="AI28" s="25"/>
      <c r="AJ28" s="25"/>
      <c r="AK28" s="25"/>
      <c r="AL28" s="25"/>
      <c r="AM28" s="25"/>
      <c r="AN28" s="19"/>
    </row>
    <row r="29" spans="1:40" ht="18" customHeight="1" hidden="1">
      <c r="A29" s="6">
        <v>6060</v>
      </c>
      <c r="B29" s="13">
        <f t="shared" si="1"/>
        <v>0</v>
      </c>
      <c r="C29" s="13">
        <f t="shared" si="1"/>
        <v>0</v>
      </c>
      <c r="D29" s="13" t="e">
        <f t="shared" si="0"/>
        <v>#DIV/0!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1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1"/>
      <c r="AH29" s="25"/>
      <c r="AI29" s="25"/>
      <c r="AJ29" s="25"/>
      <c r="AK29" s="25"/>
      <c r="AL29" s="25"/>
      <c r="AM29" s="25"/>
      <c r="AN29" s="19"/>
    </row>
    <row r="30" spans="1:40" ht="19.5" customHeight="1">
      <c r="A30" s="6" t="s">
        <v>15</v>
      </c>
      <c r="B30" s="13">
        <f>SUM(B7:B29)</f>
        <v>132274</v>
      </c>
      <c r="C30" s="13">
        <f>SUM(C7:C29)</f>
        <v>127507.45</v>
      </c>
      <c r="D30" s="13">
        <f>C30/B30%</f>
        <v>96.39645735367495</v>
      </c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1"/>
      <c r="AH30" s="24"/>
      <c r="AI30" s="24"/>
      <c r="AJ30" s="25"/>
      <c r="AK30" s="24"/>
      <c r="AL30" s="24"/>
      <c r="AM30" s="24"/>
      <c r="AN30" s="19"/>
    </row>
    <row r="31" spans="5:40" ht="12.7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3" spans="1:7" ht="37.5" customHeight="1">
      <c r="A33" s="76" t="s">
        <v>35</v>
      </c>
      <c r="B33" s="76"/>
      <c r="C33" s="76"/>
      <c r="D33" s="76"/>
      <c r="E33" s="76"/>
      <c r="F33" s="76"/>
      <c r="G33" s="76"/>
    </row>
    <row r="35" spans="1:39" ht="13.5">
      <c r="A35" s="81" t="s">
        <v>0</v>
      </c>
      <c r="B35" s="72" t="s">
        <v>4</v>
      </c>
      <c r="C35" s="72"/>
      <c r="D35" s="72"/>
      <c r="E35" s="72" t="s">
        <v>19</v>
      </c>
      <c r="F35" s="72"/>
      <c r="G35" s="72"/>
      <c r="H35" s="72" t="s">
        <v>5</v>
      </c>
      <c r="I35" s="72"/>
      <c r="J35" s="72"/>
      <c r="K35" s="72" t="s">
        <v>6</v>
      </c>
      <c r="L35" s="72"/>
      <c r="M35" s="72"/>
      <c r="N35" s="72" t="s">
        <v>8</v>
      </c>
      <c r="O35" s="72"/>
      <c r="P35" s="72"/>
      <c r="Q35" s="81" t="s">
        <v>0</v>
      </c>
      <c r="R35" s="72" t="s">
        <v>9</v>
      </c>
      <c r="S35" s="72"/>
      <c r="T35" s="72"/>
      <c r="U35" s="72" t="s">
        <v>10</v>
      </c>
      <c r="V35" s="72"/>
      <c r="W35" s="72"/>
      <c r="X35" s="72" t="s">
        <v>7</v>
      </c>
      <c r="Y35" s="72"/>
      <c r="Z35" s="72"/>
      <c r="AA35" s="72" t="s">
        <v>11</v>
      </c>
      <c r="AB35" s="72"/>
      <c r="AC35" s="72"/>
      <c r="AD35" s="72" t="s">
        <v>16</v>
      </c>
      <c r="AE35" s="72"/>
      <c r="AF35" s="72"/>
      <c r="AG35" s="81" t="s">
        <v>0</v>
      </c>
      <c r="AH35" s="72" t="s">
        <v>17</v>
      </c>
      <c r="AI35" s="72"/>
      <c r="AJ35" s="72"/>
      <c r="AK35" s="72" t="s">
        <v>18</v>
      </c>
      <c r="AL35" s="72"/>
      <c r="AM35" s="72"/>
    </row>
    <row r="36" spans="1:39" ht="12.75">
      <c r="A36" s="81"/>
      <c r="B36" s="6" t="s">
        <v>1</v>
      </c>
      <c r="C36" s="6" t="s">
        <v>2</v>
      </c>
      <c r="D36" s="10" t="s">
        <v>3</v>
      </c>
      <c r="E36" s="6" t="s">
        <v>1</v>
      </c>
      <c r="F36" s="6" t="s">
        <v>2</v>
      </c>
      <c r="G36" s="10" t="s">
        <v>3</v>
      </c>
      <c r="H36" s="6" t="s">
        <v>1</v>
      </c>
      <c r="I36" s="6" t="s">
        <v>2</v>
      </c>
      <c r="J36" s="10" t="s">
        <v>3</v>
      </c>
      <c r="K36" s="6" t="s">
        <v>1</v>
      </c>
      <c r="L36" s="6" t="s">
        <v>2</v>
      </c>
      <c r="M36" s="10" t="s">
        <v>3</v>
      </c>
      <c r="N36" s="6" t="s">
        <v>1</v>
      </c>
      <c r="O36" s="6" t="s">
        <v>2</v>
      </c>
      <c r="P36" s="10" t="s">
        <v>3</v>
      </c>
      <c r="Q36" s="81"/>
      <c r="R36" s="6" t="s">
        <v>1</v>
      </c>
      <c r="S36" s="6" t="s">
        <v>2</v>
      </c>
      <c r="T36" s="10" t="s">
        <v>3</v>
      </c>
      <c r="U36" s="6" t="s">
        <v>1</v>
      </c>
      <c r="V36" s="6" t="s">
        <v>2</v>
      </c>
      <c r="W36" s="10" t="s">
        <v>3</v>
      </c>
      <c r="X36" s="6" t="s">
        <v>1</v>
      </c>
      <c r="Y36" s="6" t="s">
        <v>2</v>
      </c>
      <c r="Z36" s="10" t="s">
        <v>3</v>
      </c>
      <c r="AA36" s="6" t="s">
        <v>1</v>
      </c>
      <c r="AB36" s="6" t="s">
        <v>2</v>
      </c>
      <c r="AC36" s="10" t="s">
        <v>3</v>
      </c>
      <c r="AD36" s="6" t="s">
        <v>1</v>
      </c>
      <c r="AE36" s="6" t="s">
        <v>2</v>
      </c>
      <c r="AF36" s="10" t="s">
        <v>3</v>
      </c>
      <c r="AG36" s="81"/>
      <c r="AH36" s="6" t="s">
        <v>1</v>
      </c>
      <c r="AI36" s="6" t="s">
        <v>2</v>
      </c>
      <c r="AJ36" s="10" t="s">
        <v>3</v>
      </c>
      <c r="AK36" s="6" t="s">
        <v>1</v>
      </c>
      <c r="AL36" s="6" t="s">
        <v>2</v>
      </c>
      <c r="AM36" s="10" t="s">
        <v>3</v>
      </c>
    </row>
    <row r="37" spans="1:39" ht="18" customHeight="1">
      <c r="A37" s="6">
        <v>3240</v>
      </c>
      <c r="B37" s="14">
        <f>E37+AD37+AH37+AK37+E43+AD43+AH43+AK43+B43</f>
        <v>33306</v>
      </c>
      <c r="C37" s="14">
        <f>F37+AE37+AI37+AL37+F43+AE43+AI43+AL43+C43</f>
        <v>33306</v>
      </c>
      <c r="D37" s="65">
        <f>C37/B37%</f>
        <v>100</v>
      </c>
      <c r="E37" s="52">
        <v>728</v>
      </c>
      <c r="F37" s="52">
        <v>728</v>
      </c>
      <c r="G37" s="52">
        <f>F37/E37%</f>
        <v>100</v>
      </c>
      <c r="H37" s="6"/>
      <c r="I37" s="6"/>
      <c r="J37" s="10"/>
      <c r="K37" s="6"/>
      <c r="L37" s="6"/>
      <c r="M37" s="10"/>
      <c r="N37" s="6"/>
      <c r="O37" s="6"/>
      <c r="P37" s="10"/>
      <c r="Q37" s="51"/>
      <c r="R37" s="6"/>
      <c r="S37" s="6"/>
      <c r="T37" s="10"/>
      <c r="U37" s="6"/>
      <c r="V37" s="6"/>
      <c r="W37" s="10"/>
      <c r="X37" s="6"/>
      <c r="Y37" s="6"/>
      <c r="Z37" s="10"/>
      <c r="AA37" s="6"/>
      <c r="AB37" s="6"/>
      <c r="AC37" s="10"/>
      <c r="AD37" s="52">
        <v>4186</v>
      </c>
      <c r="AE37" s="52">
        <v>4186</v>
      </c>
      <c r="AF37" s="52">
        <f>AE37/AD37%</f>
        <v>100</v>
      </c>
      <c r="AG37" s="51"/>
      <c r="AH37" s="52">
        <v>2184</v>
      </c>
      <c r="AI37" s="52">
        <v>2184</v>
      </c>
      <c r="AJ37" s="52">
        <f>AI37/AH37%</f>
        <v>100</v>
      </c>
      <c r="AK37" s="52">
        <v>21476</v>
      </c>
      <c r="AL37" s="52">
        <v>21476</v>
      </c>
      <c r="AM37" s="52">
        <f>AL37/AK37%</f>
        <v>100</v>
      </c>
    </row>
    <row r="38" spans="1:39" ht="18" customHeight="1">
      <c r="A38" s="6">
        <v>3260</v>
      </c>
      <c r="B38" s="14">
        <f>E38+AD38+AH38+AK38+E44+AD44+AH44+AK44+B44</f>
        <v>58359</v>
      </c>
      <c r="C38" s="14">
        <f>F38+AE38+AI38+AL38+F44+AE44+AI44+AL44+C44</f>
        <v>58358.4</v>
      </c>
      <c r="D38" s="65">
        <f>C38/B38%</f>
        <v>99.99897188094381</v>
      </c>
      <c r="E38" s="14">
        <v>2520</v>
      </c>
      <c r="F38" s="14">
        <v>2520</v>
      </c>
      <c r="G38" s="52">
        <f>F38/E38%</f>
        <v>100</v>
      </c>
      <c r="H38" s="8"/>
      <c r="I38" s="8"/>
      <c r="J38" s="11"/>
      <c r="K38" s="8"/>
      <c r="L38" s="8"/>
      <c r="M38" s="11"/>
      <c r="N38" s="8"/>
      <c r="O38" s="8"/>
      <c r="P38" s="11"/>
      <c r="Q38" s="8"/>
      <c r="R38" s="8"/>
      <c r="S38" s="8"/>
      <c r="T38" s="11"/>
      <c r="U38" s="8"/>
      <c r="V38" s="8"/>
      <c r="W38" s="11"/>
      <c r="X38" s="8"/>
      <c r="Y38" s="8"/>
      <c r="Z38" s="11"/>
      <c r="AA38" s="8"/>
      <c r="AB38" s="8"/>
      <c r="AC38" s="11"/>
      <c r="AD38" s="14">
        <v>10020</v>
      </c>
      <c r="AE38" s="14">
        <v>10019.6</v>
      </c>
      <c r="AF38" s="52">
        <f>AE38/AD38%</f>
        <v>99.99600798403193</v>
      </c>
      <c r="AG38" s="8"/>
      <c r="AH38" s="14">
        <v>9216</v>
      </c>
      <c r="AI38" s="14">
        <v>9216</v>
      </c>
      <c r="AJ38" s="52">
        <f>AI38/AH38%</f>
        <v>100</v>
      </c>
      <c r="AK38" s="14">
        <v>25715</v>
      </c>
      <c r="AL38" s="14">
        <v>25715</v>
      </c>
      <c r="AM38" s="52">
        <f>AL38/AK38%</f>
        <v>100.00000000000001</v>
      </c>
    </row>
    <row r="39" spans="1:39" ht="19.5" customHeight="1" thickBot="1">
      <c r="A39" s="54" t="s">
        <v>15</v>
      </c>
      <c r="B39" s="55">
        <f>SUM(B37:B38)</f>
        <v>91665</v>
      </c>
      <c r="C39" s="55">
        <f>SUM(C37:C38)</f>
        <v>91664.4</v>
      </c>
      <c r="D39" s="66">
        <f>C39/B39%</f>
        <v>99.99934544264441</v>
      </c>
      <c r="E39" s="53">
        <f>SUM(E37:E38)</f>
        <v>3248</v>
      </c>
      <c r="F39" s="53">
        <f>SUM(F37:F38)</f>
        <v>3248</v>
      </c>
      <c r="G39" s="67">
        <f>F39/E39%</f>
        <v>100.00000000000001</v>
      </c>
      <c r="H39" s="53"/>
      <c r="I39" s="53"/>
      <c r="J39" s="53" t="e">
        <f>I39/H39%</f>
        <v>#DIV/0!</v>
      </c>
      <c r="K39" s="53"/>
      <c r="L39" s="53"/>
      <c r="M39" s="53" t="e">
        <f>L39/K39%</f>
        <v>#DIV/0!</v>
      </c>
      <c r="N39" s="53"/>
      <c r="O39" s="53"/>
      <c r="P39" s="53" t="e">
        <f>O39/N39%</f>
        <v>#DIV/0!</v>
      </c>
      <c r="Q39" s="54">
        <v>3020</v>
      </c>
      <c r="R39" s="53"/>
      <c r="S39" s="53"/>
      <c r="T39" s="53" t="e">
        <f>S39/R39%</f>
        <v>#DIV/0!</v>
      </c>
      <c r="U39" s="53"/>
      <c r="V39" s="53"/>
      <c r="W39" s="53" t="e">
        <f>V39/U39%</f>
        <v>#DIV/0!</v>
      </c>
      <c r="X39" s="53"/>
      <c r="Y39" s="53"/>
      <c r="Z39" s="53" t="e">
        <f>Y39/X39%</f>
        <v>#DIV/0!</v>
      </c>
      <c r="AA39" s="53"/>
      <c r="AB39" s="53"/>
      <c r="AC39" s="53" t="e">
        <f>AB39/AA39%</f>
        <v>#DIV/0!</v>
      </c>
      <c r="AD39" s="53">
        <f>SUM(AD37:AD38)</f>
        <v>14206</v>
      </c>
      <c r="AE39" s="53">
        <f>SUM(AE37:AE38)</f>
        <v>14205.6</v>
      </c>
      <c r="AF39" s="53">
        <f>AE39/AD39%</f>
        <v>99.99718428832888</v>
      </c>
      <c r="AG39" s="54">
        <v>3020</v>
      </c>
      <c r="AH39" s="53">
        <f>AH37+AH38</f>
        <v>11400</v>
      </c>
      <c r="AI39" s="53">
        <f>AI37+AI38</f>
        <v>11400</v>
      </c>
      <c r="AJ39" s="53">
        <f>AI39/AH39%</f>
        <v>100</v>
      </c>
      <c r="AK39" s="53">
        <f>AK37+AK38</f>
        <v>47191</v>
      </c>
      <c r="AL39" s="53">
        <f>AL37+AL38</f>
        <v>47191</v>
      </c>
      <c r="AM39" s="53">
        <f>AL39/AK39%</f>
        <v>100</v>
      </c>
    </row>
    <row r="40" spans="1:39" s="19" customFormat="1" ht="19.5" customHeight="1">
      <c r="A40" s="21"/>
      <c r="B40" s="24"/>
      <c r="C40" s="24"/>
      <c r="D40" s="22"/>
      <c r="E40" s="25"/>
      <c r="F40" s="25"/>
      <c r="G40" s="17"/>
      <c r="H40" s="25"/>
      <c r="I40" s="25"/>
      <c r="J40" s="25"/>
      <c r="K40" s="25"/>
      <c r="L40" s="25"/>
      <c r="M40" s="25"/>
      <c r="N40" s="25"/>
      <c r="O40" s="25"/>
      <c r="P40" s="25"/>
      <c r="Q40" s="21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"/>
      <c r="AH40" s="25"/>
      <c r="AI40" s="25"/>
      <c r="AJ40" s="25"/>
      <c r="AK40" s="25"/>
      <c r="AL40" s="25"/>
      <c r="AM40" s="25"/>
    </row>
    <row r="41" spans="2:39" ht="26.25" customHeight="1">
      <c r="B41" s="72" t="s">
        <v>5</v>
      </c>
      <c r="C41" s="72"/>
      <c r="D41" s="72"/>
      <c r="E41" s="72" t="s">
        <v>9</v>
      </c>
      <c r="F41" s="72"/>
      <c r="G41" s="72"/>
      <c r="H41" s="72" t="s">
        <v>5</v>
      </c>
      <c r="I41" s="72"/>
      <c r="J41" s="72"/>
      <c r="K41" s="72" t="s">
        <v>6</v>
      </c>
      <c r="L41" s="72"/>
      <c r="M41" s="72"/>
      <c r="N41" s="72" t="s">
        <v>8</v>
      </c>
      <c r="O41" s="72"/>
      <c r="P41" s="72"/>
      <c r="Q41" s="81" t="s">
        <v>0</v>
      </c>
      <c r="R41" s="72" t="s">
        <v>9</v>
      </c>
      <c r="S41" s="72"/>
      <c r="T41" s="72"/>
      <c r="U41" s="72" t="s">
        <v>10</v>
      </c>
      <c r="V41" s="72"/>
      <c r="W41" s="72"/>
      <c r="X41" s="72" t="s">
        <v>7</v>
      </c>
      <c r="Y41" s="72"/>
      <c r="Z41" s="72"/>
      <c r="AA41" s="72" t="s">
        <v>11</v>
      </c>
      <c r="AB41" s="72"/>
      <c r="AC41" s="72"/>
      <c r="AD41" s="72" t="s">
        <v>36</v>
      </c>
      <c r="AE41" s="72"/>
      <c r="AF41" s="72"/>
      <c r="AG41" s="81" t="s">
        <v>0</v>
      </c>
      <c r="AH41" s="72" t="s">
        <v>6</v>
      </c>
      <c r="AI41" s="72"/>
      <c r="AJ41" s="72"/>
      <c r="AK41" s="72" t="s">
        <v>8</v>
      </c>
      <c r="AL41" s="72"/>
      <c r="AM41" s="72"/>
    </row>
    <row r="42" spans="2:39" ht="12.75">
      <c r="B42" s="6" t="s">
        <v>1</v>
      </c>
      <c r="C42" s="6" t="s">
        <v>2</v>
      </c>
      <c r="D42" s="10" t="s">
        <v>3</v>
      </c>
      <c r="E42" s="6" t="s">
        <v>1</v>
      </c>
      <c r="F42" s="6" t="s">
        <v>2</v>
      </c>
      <c r="G42" s="10" t="s">
        <v>3</v>
      </c>
      <c r="H42" s="6" t="s">
        <v>1</v>
      </c>
      <c r="I42" s="6" t="s">
        <v>2</v>
      </c>
      <c r="J42" s="10" t="s">
        <v>3</v>
      </c>
      <c r="K42" s="6" t="s">
        <v>1</v>
      </c>
      <c r="L42" s="6" t="s">
        <v>2</v>
      </c>
      <c r="M42" s="10" t="s">
        <v>3</v>
      </c>
      <c r="N42" s="6" t="s">
        <v>1</v>
      </c>
      <c r="O42" s="6" t="s">
        <v>2</v>
      </c>
      <c r="P42" s="10" t="s">
        <v>3</v>
      </c>
      <c r="Q42" s="81"/>
      <c r="R42" s="6" t="s">
        <v>1</v>
      </c>
      <c r="S42" s="6" t="s">
        <v>2</v>
      </c>
      <c r="T42" s="10" t="s">
        <v>3</v>
      </c>
      <c r="U42" s="6" t="s">
        <v>1</v>
      </c>
      <c r="V42" s="6" t="s">
        <v>2</v>
      </c>
      <c r="W42" s="10" t="s">
        <v>3</v>
      </c>
      <c r="X42" s="6" t="s">
        <v>1</v>
      </c>
      <c r="Y42" s="6" t="s">
        <v>2</v>
      </c>
      <c r="Z42" s="10" t="s">
        <v>3</v>
      </c>
      <c r="AA42" s="6" t="s">
        <v>1</v>
      </c>
      <c r="AB42" s="6" t="s">
        <v>2</v>
      </c>
      <c r="AC42" s="10" t="s">
        <v>3</v>
      </c>
      <c r="AD42" s="6" t="s">
        <v>1</v>
      </c>
      <c r="AE42" s="6" t="s">
        <v>2</v>
      </c>
      <c r="AF42" s="10" t="s">
        <v>3</v>
      </c>
      <c r="AG42" s="81"/>
      <c r="AH42" s="6" t="s">
        <v>1</v>
      </c>
      <c r="AI42" s="6" t="s">
        <v>2</v>
      </c>
      <c r="AJ42" s="10" t="s">
        <v>3</v>
      </c>
      <c r="AK42" s="6" t="s">
        <v>1</v>
      </c>
      <c r="AL42" s="6" t="s">
        <v>2</v>
      </c>
      <c r="AM42" s="10" t="s">
        <v>3</v>
      </c>
    </row>
    <row r="43" spans="2:39" ht="18" customHeight="1">
      <c r="B43" s="14">
        <v>1274</v>
      </c>
      <c r="C43" s="14">
        <v>1274</v>
      </c>
      <c r="D43" s="14">
        <f>C43/B43%</f>
        <v>100</v>
      </c>
      <c r="E43" s="14">
        <v>1456</v>
      </c>
      <c r="F43" s="14">
        <v>1456</v>
      </c>
      <c r="G43" s="14">
        <f>F43/E43%</f>
        <v>100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>
        <v>728</v>
      </c>
      <c r="AE43" s="14">
        <v>728</v>
      </c>
      <c r="AF43" s="14">
        <v>0</v>
      </c>
      <c r="AG43" s="8"/>
      <c r="AH43" s="14">
        <v>364</v>
      </c>
      <c r="AI43" s="14">
        <v>364</v>
      </c>
      <c r="AJ43" s="14">
        <f>AI43/AH43%</f>
        <v>100</v>
      </c>
      <c r="AK43" s="14">
        <v>910</v>
      </c>
      <c r="AL43" s="14">
        <v>910</v>
      </c>
      <c r="AM43" s="14">
        <f>AL43/AK43%</f>
        <v>100</v>
      </c>
    </row>
    <row r="44" spans="2:39" ht="18" customHeight="1">
      <c r="B44" s="14">
        <v>0</v>
      </c>
      <c r="C44" s="14">
        <v>0</v>
      </c>
      <c r="D44" s="14">
        <v>0</v>
      </c>
      <c r="E44" s="14">
        <v>3240</v>
      </c>
      <c r="F44" s="14">
        <v>3240</v>
      </c>
      <c r="G44" s="14">
        <f>F44/E44%</f>
        <v>100</v>
      </c>
      <c r="H44" s="14"/>
      <c r="I44" s="14"/>
      <c r="J44" s="14" t="e">
        <f>I44/H44%</f>
        <v>#DIV/0!</v>
      </c>
      <c r="K44" s="14"/>
      <c r="L44" s="14"/>
      <c r="M44" s="14" t="e">
        <f>L44/K44%</f>
        <v>#DIV/0!</v>
      </c>
      <c r="N44" s="14"/>
      <c r="O44" s="14"/>
      <c r="P44" s="14" t="e">
        <f>O44/N44%</f>
        <v>#DIV/0!</v>
      </c>
      <c r="Q44" s="65">
        <v>3020</v>
      </c>
      <c r="R44" s="14"/>
      <c r="S44" s="14"/>
      <c r="T44" s="14" t="e">
        <f>S44/R44%</f>
        <v>#DIV/0!</v>
      </c>
      <c r="U44" s="14"/>
      <c r="V44" s="14"/>
      <c r="W44" s="14" t="e">
        <f>V44/U44%</f>
        <v>#DIV/0!</v>
      </c>
      <c r="X44" s="14"/>
      <c r="Y44" s="14"/>
      <c r="Z44" s="14" t="e">
        <f>Y44/X44%</f>
        <v>#DIV/0!</v>
      </c>
      <c r="AA44" s="14"/>
      <c r="AB44" s="14"/>
      <c r="AC44" s="14" t="e">
        <f>AB44/AA44%</f>
        <v>#DIV/0!</v>
      </c>
      <c r="AD44" s="14">
        <v>2160</v>
      </c>
      <c r="AE44" s="14">
        <v>2160</v>
      </c>
      <c r="AF44" s="14">
        <f>AE44/AD44%</f>
        <v>100</v>
      </c>
      <c r="AG44" s="6">
        <v>3020</v>
      </c>
      <c r="AH44" s="14">
        <v>2428</v>
      </c>
      <c r="AI44" s="14">
        <v>2427.8</v>
      </c>
      <c r="AJ44" s="14">
        <f>AI44/AH44%</f>
        <v>99.99176276771006</v>
      </c>
      <c r="AK44" s="14">
        <v>3060</v>
      </c>
      <c r="AL44" s="14">
        <v>3060</v>
      </c>
      <c r="AM44" s="14">
        <f>AL44/AK44%</f>
        <v>100</v>
      </c>
    </row>
    <row r="45" spans="1:39" s="60" customFormat="1" ht="18.75" customHeight="1" thickBot="1">
      <c r="A45" s="57"/>
      <c r="B45" s="58">
        <f>B44+B43</f>
        <v>1274</v>
      </c>
      <c r="C45" s="58">
        <f>C44+C43</f>
        <v>1274</v>
      </c>
      <c r="D45" s="53">
        <f>C45/B45%</f>
        <v>100</v>
      </c>
      <c r="E45" s="53">
        <f>SUM(E43:E44)</f>
        <v>4696</v>
      </c>
      <c r="F45" s="53">
        <f>SUM(F43:F44)</f>
        <v>4696</v>
      </c>
      <c r="G45" s="53">
        <f>F45/E45%</f>
        <v>100</v>
      </c>
      <c r="H45" s="53"/>
      <c r="I45" s="53"/>
      <c r="J45" s="53"/>
      <c r="K45" s="53"/>
      <c r="L45" s="53"/>
      <c r="M45" s="53"/>
      <c r="N45" s="53"/>
      <c r="O45" s="53"/>
      <c r="P45" s="53"/>
      <c r="Q45" s="67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>
        <f>SUM(AD43:AD44)</f>
        <v>2888</v>
      </c>
      <c r="AE45" s="53">
        <f>SUM(AE43:AE44)</f>
        <v>2888</v>
      </c>
      <c r="AF45" s="53">
        <f>AE45/AD45%</f>
        <v>100</v>
      </c>
      <c r="AG45" s="59"/>
      <c r="AH45" s="53">
        <f>SUM(AH43:AH44)</f>
        <v>2792</v>
      </c>
      <c r="AI45" s="53">
        <f>SUM(AI43:AI44)</f>
        <v>2791.8</v>
      </c>
      <c r="AJ45" s="53">
        <f>AI45/AH45%</f>
        <v>99.99283667621776</v>
      </c>
      <c r="AK45" s="53">
        <f>SUM(AK43:AK44)</f>
        <v>3970</v>
      </c>
      <c r="AL45" s="53">
        <f>SUM(AL43:AL44)</f>
        <v>3970</v>
      </c>
      <c r="AM45" s="53">
        <f>AL45/AK45%</f>
        <v>99.99999999999999</v>
      </c>
    </row>
    <row r="46" spans="30:39" ht="27.75" customHeight="1">
      <c r="AD46" s="73"/>
      <c r="AE46" s="73"/>
      <c r="AF46" s="73"/>
      <c r="AG46" s="56" t="s">
        <v>0</v>
      </c>
      <c r="AH46" s="73"/>
      <c r="AI46" s="73"/>
      <c r="AJ46" s="73"/>
      <c r="AK46" s="73"/>
      <c r="AL46" s="73"/>
      <c r="AM46" s="73"/>
    </row>
    <row r="47" ht="20.25" customHeight="1"/>
    <row r="48" spans="1:39" s="39" customFormat="1" ht="15" customHeight="1">
      <c r="A48" s="78" t="s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7" s="39" customFormat="1" ht="48" customHeight="1">
      <c r="A49" s="76" t="s">
        <v>32</v>
      </c>
      <c r="B49" s="76"/>
      <c r="C49" s="76"/>
      <c r="D49" s="76"/>
      <c r="E49" s="76"/>
      <c r="F49" s="76"/>
      <c r="G49" s="76"/>
    </row>
    <row r="50" ht="18.75" customHeight="1"/>
    <row r="51" spans="1:32" s="1" customFormat="1" ht="13.5">
      <c r="A51" s="81" t="s">
        <v>0</v>
      </c>
      <c r="B51" s="72" t="s">
        <v>4</v>
      </c>
      <c r="C51" s="72"/>
      <c r="D51" s="72"/>
      <c r="E51" s="72" t="s">
        <v>17</v>
      </c>
      <c r="F51" s="72"/>
      <c r="G51" s="72"/>
      <c r="AD51" s="72" t="s">
        <v>22</v>
      </c>
      <c r="AE51" s="72"/>
      <c r="AF51" s="72"/>
    </row>
    <row r="52" spans="1:32" s="1" customFormat="1" ht="12.75">
      <c r="A52" s="81"/>
      <c r="B52" s="6" t="s">
        <v>1</v>
      </c>
      <c r="C52" s="6" t="s">
        <v>2</v>
      </c>
      <c r="D52" s="10" t="s">
        <v>3</v>
      </c>
      <c r="E52" s="62" t="s">
        <v>1</v>
      </c>
      <c r="F52" s="62" t="s">
        <v>2</v>
      </c>
      <c r="G52" s="63" t="s">
        <v>3</v>
      </c>
      <c r="AD52" s="62" t="s">
        <v>1</v>
      </c>
      <c r="AE52" s="62" t="s">
        <v>2</v>
      </c>
      <c r="AF52" s="63" t="s">
        <v>3</v>
      </c>
    </row>
    <row r="53" spans="1:32" s="1" customFormat="1" ht="12.75">
      <c r="A53" s="7"/>
      <c r="B53" s="8"/>
      <c r="C53" s="8"/>
      <c r="D53" s="1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1" customFormat="1" ht="19.5" customHeight="1">
      <c r="A54" s="6">
        <v>4117</v>
      </c>
      <c r="B54" s="14">
        <f>E54+AD54</f>
        <v>1380.8</v>
      </c>
      <c r="C54" s="14">
        <f>F54+AE54</f>
        <v>1380.49</v>
      </c>
      <c r="D54" s="13">
        <f>C54/B54%</f>
        <v>99.97754924681344</v>
      </c>
      <c r="E54" s="14">
        <v>1380.8</v>
      </c>
      <c r="F54" s="14">
        <v>1380.49</v>
      </c>
      <c r="G54" s="14">
        <f>F54/E54%</f>
        <v>99.97754924681344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52">
        <v>0</v>
      </c>
      <c r="AE54" s="14">
        <v>0</v>
      </c>
      <c r="AF54" s="14">
        <v>0</v>
      </c>
    </row>
    <row r="55" spans="1:32" s="1" customFormat="1" ht="19.5" customHeight="1">
      <c r="A55" s="6">
        <v>4119</v>
      </c>
      <c r="B55" s="14">
        <f aca="true" t="shared" si="2" ref="B55:B65">E55+AD55</f>
        <v>243.9</v>
      </c>
      <c r="C55" s="14">
        <f aca="true" t="shared" si="3" ref="C55:C65">F55+AE55</f>
        <v>243.6</v>
      </c>
      <c r="D55" s="13">
        <f aca="true" t="shared" si="4" ref="D55:D64">C55/B55%</f>
        <v>99.8769987699877</v>
      </c>
      <c r="E55" s="14">
        <v>243.9</v>
      </c>
      <c r="F55" s="14">
        <v>243.6</v>
      </c>
      <c r="G55" s="14">
        <f aca="true" t="shared" si="5" ref="G55:G66">F55/E55%</f>
        <v>99.8769987699877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52">
        <v>0</v>
      </c>
      <c r="AE55" s="14">
        <v>0</v>
      </c>
      <c r="AF55" s="14">
        <v>0</v>
      </c>
    </row>
    <row r="56" spans="1:32" s="1" customFormat="1" ht="19.5" customHeight="1">
      <c r="A56" s="6">
        <v>4127</v>
      </c>
      <c r="B56" s="14">
        <f t="shared" si="2"/>
        <v>224.2</v>
      </c>
      <c r="C56" s="14">
        <f t="shared" si="3"/>
        <v>223.98</v>
      </c>
      <c r="D56" s="13">
        <f t="shared" si="4"/>
        <v>99.90187332738626</v>
      </c>
      <c r="E56" s="14">
        <v>224.2</v>
      </c>
      <c r="F56" s="14">
        <v>223.98</v>
      </c>
      <c r="G56" s="14">
        <f t="shared" si="5"/>
        <v>99.90187332738626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52">
        <v>0</v>
      </c>
      <c r="AE56" s="14">
        <v>0</v>
      </c>
      <c r="AF56" s="14">
        <v>0</v>
      </c>
    </row>
    <row r="57" spans="1:32" s="1" customFormat="1" ht="19.5" customHeight="1">
      <c r="A57" s="6">
        <v>4129</v>
      </c>
      <c r="B57" s="14">
        <f t="shared" si="2"/>
        <v>39.7</v>
      </c>
      <c r="C57" s="14">
        <f t="shared" si="3"/>
        <v>39.53</v>
      </c>
      <c r="D57" s="13">
        <f t="shared" si="4"/>
        <v>99.57178841309823</v>
      </c>
      <c r="E57" s="14">
        <v>39.7</v>
      </c>
      <c r="F57" s="14">
        <v>39.53</v>
      </c>
      <c r="G57" s="14">
        <f t="shared" si="5"/>
        <v>99.57178841309823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52">
        <v>0</v>
      </c>
      <c r="AE57" s="14">
        <v>0</v>
      </c>
      <c r="AF57" s="14">
        <v>0</v>
      </c>
    </row>
    <row r="58" spans="1:32" s="1" customFormat="1" ht="19.5" customHeight="1">
      <c r="A58" s="6">
        <v>4177</v>
      </c>
      <c r="B58" s="14">
        <f t="shared" si="2"/>
        <v>10864.1</v>
      </c>
      <c r="C58" s="14">
        <f t="shared" si="3"/>
        <v>10863.82</v>
      </c>
      <c r="D58" s="13">
        <f t="shared" si="4"/>
        <v>99.99742270413563</v>
      </c>
      <c r="E58" s="14">
        <v>10864.1</v>
      </c>
      <c r="F58" s="14">
        <v>10863.82</v>
      </c>
      <c r="G58" s="14">
        <f t="shared" si="5"/>
        <v>99.99742270413563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52">
        <v>0</v>
      </c>
      <c r="AE58" s="14">
        <v>0</v>
      </c>
      <c r="AF58" s="14">
        <v>0</v>
      </c>
    </row>
    <row r="59" spans="1:32" s="1" customFormat="1" ht="19.5" customHeight="1">
      <c r="A59" s="6">
        <v>4179</v>
      </c>
      <c r="B59" s="14">
        <f t="shared" si="2"/>
        <v>1917.3</v>
      </c>
      <c r="C59" s="14">
        <f t="shared" si="3"/>
        <v>1917.15</v>
      </c>
      <c r="D59" s="13">
        <f t="shared" si="4"/>
        <v>99.9921764982006</v>
      </c>
      <c r="E59" s="14">
        <v>1917.3</v>
      </c>
      <c r="F59" s="14">
        <v>1917.15</v>
      </c>
      <c r="G59" s="14">
        <f t="shared" si="5"/>
        <v>99.9921764982006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52">
        <v>0</v>
      </c>
      <c r="AE59" s="14">
        <v>0</v>
      </c>
      <c r="AF59" s="14">
        <v>0</v>
      </c>
    </row>
    <row r="60" spans="1:32" s="1" customFormat="1" ht="19.5" customHeight="1">
      <c r="A60" s="6">
        <v>4210</v>
      </c>
      <c r="B60" s="14">
        <f t="shared" si="2"/>
        <v>1000</v>
      </c>
      <c r="C60" s="14">
        <f t="shared" si="3"/>
        <v>408.78</v>
      </c>
      <c r="D60" s="13">
        <f t="shared" si="4"/>
        <v>40.878</v>
      </c>
      <c r="E60" s="14">
        <v>0</v>
      </c>
      <c r="F60" s="14">
        <v>0</v>
      </c>
      <c r="G60" s="14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52">
        <v>1000</v>
      </c>
      <c r="AE60" s="14">
        <v>408.78</v>
      </c>
      <c r="AF60" s="14">
        <f>AE60/AD60%</f>
        <v>40.878</v>
      </c>
    </row>
    <row r="61" spans="1:32" s="1" customFormat="1" ht="19.5" customHeight="1" hidden="1">
      <c r="A61" s="6">
        <v>4217</v>
      </c>
      <c r="B61" s="14">
        <f t="shared" si="2"/>
        <v>0</v>
      </c>
      <c r="C61" s="14">
        <f t="shared" si="3"/>
        <v>0</v>
      </c>
      <c r="D61" s="13" t="e">
        <f t="shared" si="4"/>
        <v>#DIV/0!</v>
      </c>
      <c r="E61" s="14">
        <v>0</v>
      </c>
      <c r="F61" s="14">
        <v>0</v>
      </c>
      <c r="G61" s="14"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52">
        <v>0</v>
      </c>
      <c r="AE61" s="14">
        <v>0</v>
      </c>
      <c r="AF61" s="14">
        <v>0</v>
      </c>
    </row>
    <row r="62" spans="1:32" s="1" customFormat="1" ht="19.5" customHeight="1" hidden="1">
      <c r="A62" s="6">
        <v>4219</v>
      </c>
      <c r="B62" s="14">
        <f t="shared" si="2"/>
        <v>0</v>
      </c>
      <c r="C62" s="14">
        <f t="shared" si="3"/>
        <v>0</v>
      </c>
      <c r="D62" s="13" t="e">
        <f t="shared" si="4"/>
        <v>#DIV/0!</v>
      </c>
      <c r="E62" s="14">
        <v>0</v>
      </c>
      <c r="F62" s="14">
        <v>0</v>
      </c>
      <c r="G62" s="14"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52">
        <v>0</v>
      </c>
      <c r="AE62" s="14">
        <v>0</v>
      </c>
      <c r="AF62" s="14">
        <v>0</v>
      </c>
    </row>
    <row r="63" spans="1:32" s="1" customFormat="1" ht="19.5" customHeight="1">
      <c r="A63" s="6">
        <v>4247</v>
      </c>
      <c r="B63" s="14">
        <f t="shared" si="2"/>
        <v>2034.05</v>
      </c>
      <c r="C63" s="14">
        <f t="shared" si="3"/>
        <v>2034.05</v>
      </c>
      <c r="D63" s="13">
        <f t="shared" si="4"/>
        <v>100</v>
      </c>
      <c r="E63" s="14">
        <v>2034.05</v>
      </c>
      <c r="F63" s="14">
        <v>2034.05</v>
      </c>
      <c r="G63" s="14">
        <f t="shared" si="5"/>
        <v>100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52">
        <v>0</v>
      </c>
      <c r="AE63" s="14">
        <v>0</v>
      </c>
      <c r="AF63" s="14">
        <v>0</v>
      </c>
    </row>
    <row r="64" spans="1:32" s="1" customFormat="1" ht="19.5" customHeight="1">
      <c r="A64" s="6">
        <v>4249</v>
      </c>
      <c r="B64" s="14">
        <f t="shared" si="2"/>
        <v>358.95</v>
      </c>
      <c r="C64" s="14">
        <f t="shared" si="3"/>
        <v>358.95</v>
      </c>
      <c r="D64" s="13">
        <f t="shared" si="4"/>
        <v>100</v>
      </c>
      <c r="E64" s="14">
        <v>358.95</v>
      </c>
      <c r="F64" s="14">
        <v>358.95</v>
      </c>
      <c r="G64" s="14">
        <f t="shared" si="5"/>
        <v>100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52">
        <v>0</v>
      </c>
      <c r="AE64" s="14">
        <v>0</v>
      </c>
      <c r="AF64" s="14">
        <v>0</v>
      </c>
    </row>
    <row r="65" spans="1:32" s="1" customFormat="1" ht="19.5" customHeight="1">
      <c r="A65" s="6">
        <v>4300</v>
      </c>
      <c r="B65" s="14">
        <f t="shared" si="2"/>
        <v>9000</v>
      </c>
      <c r="C65" s="14">
        <f t="shared" si="3"/>
        <v>8103.81</v>
      </c>
      <c r="D65" s="13">
        <f>C65/B65%</f>
        <v>90.04233333333333</v>
      </c>
      <c r="E65" s="14">
        <v>0</v>
      </c>
      <c r="F65" s="14">
        <v>0</v>
      </c>
      <c r="G65" s="14"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52">
        <v>9000</v>
      </c>
      <c r="AE65" s="14">
        <v>8103.81</v>
      </c>
      <c r="AF65" s="14">
        <f>AE65/AD65%</f>
        <v>90.04233333333333</v>
      </c>
    </row>
    <row r="66" spans="1:32" s="1" customFormat="1" ht="19.5" customHeight="1">
      <c r="A66" s="6" t="s">
        <v>15</v>
      </c>
      <c r="B66" s="13">
        <f>SUM(B54:B65)</f>
        <v>27063</v>
      </c>
      <c r="C66" s="13">
        <f>SUM(C54:C65)</f>
        <v>25574.160000000003</v>
      </c>
      <c r="D66" s="13">
        <f>C66/B66%</f>
        <v>94.49861434430774</v>
      </c>
      <c r="E66" s="14">
        <f>SUM(E54:E65)</f>
        <v>17063</v>
      </c>
      <c r="F66" s="14">
        <f>SUM(F54:F65)</f>
        <v>17061.57</v>
      </c>
      <c r="G66" s="14">
        <f t="shared" si="5"/>
        <v>99.99161929320752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52">
        <f>SUM(AD54:AD65)</f>
        <v>10000</v>
      </c>
      <c r="AE66" s="52">
        <f>SUM(AE54:AE65)</f>
        <v>8512.59</v>
      </c>
      <c r="AF66" s="14">
        <f>AE66/AD66%</f>
        <v>85.1259</v>
      </c>
    </row>
    <row r="67" s="1" customFormat="1" ht="12.75">
      <c r="AD67" s="5"/>
    </row>
    <row r="68" spans="1:39" s="1" customFormat="1" ht="56.25" customHeight="1">
      <c r="A68" s="83"/>
      <c r="B68" s="83"/>
      <c r="C68" s="83"/>
      <c r="D68" s="83"/>
      <c r="E68" s="82"/>
      <c r="F68" s="82"/>
      <c r="G68" s="82"/>
      <c r="AD68" s="5"/>
      <c r="AI68" s="82"/>
      <c r="AJ68" s="82"/>
      <c r="AK68" s="82"/>
      <c r="AL68" s="82"/>
      <c r="AM68" s="82"/>
    </row>
    <row r="69" s="1" customFormat="1" ht="12.75"/>
  </sheetData>
  <sheetProtection/>
  <mergeCells count="46">
    <mergeCell ref="A4:A5"/>
    <mergeCell ref="B4:D4"/>
    <mergeCell ref="B41:D41"/>
    <mergeCell ref="E51:G51"/>
    <mergeCell ref="A1:AM1"/>
    <mergeCell ref="A48:AM48"/>
    <mergeCell ref="A49:G49"/>
    <mergeCell ref="A51:A52"/>
    <mergeCell ref="B51:D51"/>
    <mergeCell ref="A2:G2"/>
    <mergeCell ref="H35:J35"/>
    <mergeCell ref="K35:M35"/>
    <mergeCell ref="N35:P35"/>
    <mergeCell ref="Q35:Q36"/>
    <mergeCell ref="R35:T35"/>
    <mergeCell ref="U35:W35"/>
    <mergeCell ref="E68:G68"/>
    <mergeCell ref="A33:G33"/>
    <mergeCell ref="A35:A36"/>
    <mergeCell ref="B35:D35"/>
    <mergeCell ref="E35:G35"/>
    <mergeCell ref="A68:D68"/>
    <mergeCell ref="E41:G41"/>
    <mergeCell ref="X35:Z35"/>
    <mergeCell ref="AA35:AC35"/>
    <mergeCell ref="AD35:AF35"/>
    <mergeCell ref="AG35:AG36"/>
    <mergeCell ref="AD41:AF41"/>
    <mergeCell ref="AG41:AG42"/>
    <mergeCell ref="H41:J41"/>
    <mergeCell ref="K41:M41"/>
    <mergeCell ref="N41:P41"/>
    <mergeCell ref="Q41:Q42"/>
    <mergeCell ref="R41:T41"/>
    <mergeCell ref="AA41:AC41"/>
    <mergeCell ref="U41:W41"/>
    <mergeCell ref="X41:Z41"/>
    <mergeCell ref="AH41:AJ41"/>
    <mergeCell ref="AH35:AJ35"/>
    <mergeCell ref="AK35:AM35"/>
    <mergeCell ref="AI68:AM68"/>
    <mergeCell ref="AK41:AM41"/>
    <mergeCell ref="AD46:AF46"/>
    <mergeCell ref="AH46:AJ46"/>
    <mergeCell ref="AK46:AM46"/>
    <mergeCell ref="AD51:AF51"/>
  </mergeCells>
  <printOptions/>
  <pageMargins left="0.5905511811023623" right="0.1968503937007874" top="0.8661417322834646" bottom="0.984251968503937" header="0.3937007874015748" footer="0.5118110236220472"/>
  <pageSetup horizontalDpi="600" verticalDpi="600" orientation="landscape" paperSize="9" scale="75" r:id="rId1"/>
  <headerFooter alignWithMargins="0">
    <oddFooter xml:space="preserve">&amp;RStrona    z          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9.28125" style="0" bestFit="1" customWidth="1"/>
    <col min="2" max="3" width="13.00390625" style="0" bestFit="1" customWidth="1"/>
    <col min="4" max="4" width="11.7109375" style="0" customWidth="1"/>
    <col min="6" max="6" width="9.28125" style="0" bestFit="1" customWidth="1"/>
    <col min="7" max="8" width="13.140625" style="0" bestFit="1" customWidth="1"/>
    <col min="9" max="9" width="12.00390625" style="0" customWidth="1"/>
    <col min="10" max="10" width="9.140625" style="19" customWidth="1"/>
    <col min="11" max="11" width="9.28125" style="0" bestFit="1" customWidth="1"/>
    <col min="12" max="13" width="13.140625" style="0" bestFit="1" customWidth="1"/>
    <col min="14" max="14" width="12.00390625" style="0" customWidth="1"/>
    <col min="15" max="15" width="9.140625" style="19" customWidth="1"/>
  </cols>
  <sheetData>
    <row r="2" spans="1:15" s="33" customFormat="1" ht="30.75" customHeight="1">
      <c r="A2" s="84" t="s">
        <v>23</v>
      </c>
      <c r="B2" s="84"/>
      <c r="C2" s="84"/>
      <c r="D2" s="84"/>
      <c r="E2" s="32"/>
      <c r="F2" s="85" t="s">
        <v>25</v>
      </c>
      <c r="G2" s="85"/>
      <c r="H2" s="85"/>
      <c r="I2" s="85"/>
      <c r="J2" s="34"/>
      <c r="K2" s="85" t="s">
        <v>26</v>
      </c>
      <c r="L2" s="85"/>
      <c r="M2" s="85"/>
      <c r="N2" s="85"/>
      <c r="O2" s="34"/>
    </row>
    <row r="3" spans="1:15" ht="13.5" customHeight="1">
      <c r="A3" s="4"/>
      <c r="B3" s="86"/>
      <c r="C3" s="86"/>
      <c r="D3" s="86"/>
      <c r="E3" s="18"/>
      <c r="F3" s="18"/>
      <c r="I3" s="12"/>
      <c r="J3" s="20"/>
      <c r="K3" s="12"/>
      <c r="N3" s="12"/>
      <c r="O3" s="20"/>
    </row>
    <row r="4" spans="1:15" ht="13.5">
      <c r="A4" s="81" t="s">
        <v>0</v>
      </c>
      <c r="B4" s="72" t="s">
        <v>24</v>
      </c>
      <c r="C4" s="72"/>
      <c r="D4" s="72"/>
      <c r="E4" s="27"/>
      <c r="F4" s="81" t="s">
        <v>0</v>
      </c>
      <c r="G4" s="72" t="s">
        <v>22</v>
      </c>
      <c r="H4" s="72"/>
      <c r="I4" s="72"/>
      <c r="J4" s="27"/>
      <c r="K4" s="81" t="s">
        <v>0</v>
      </c>
      <c r="L4" s="72" t="s">
        <v>22</v>
      </c>
      <c r="M4" s="72"/>
      <c r="N4" s="72"/>
      <c r="O4" s="27"/>
    </row>
    <row r="5" spans="1:15" ht="12.75">
      <c r="A5" s="81"/>
      <c r="B5" s="6" t="s">
        <v>1</v>
      </c>
      <c r="C5" s="6" t="s">
        <v>2</v>
      </c>
      <c r="D5" s="10" t="s">
        <v>3</v>
      </c>
      <c r="E5" s="22"/>
      <c r="F5" s="81"/>
      <c r="G5" s="6" t="s">
        <v>1</v>
      </c>
      <c r="H5" s="6" t="s">
        <v>2</v>
      </c>
      <c r="I5" s="10" t="s">
        <v>3</v>
      </c>
      <c r="J5" s="22"/>
      <c r="K5" s="81"/>
      <c r="L5" s="6" t="s">
        <v>1</v>
      </c>
      <c r="M5" s="6" t="s">
        <v>2</v>
      </c>
      <c r="N5" s="10" t="s">
        <v>3</v>
      </c>
      <c r="O5" s="22"/>
    </row>
    <row r="6" spans="1:15" ht="12.75">
      <c r="A6" s="7"/>
      <c r="B6" s="8"/>
      <c r="C6" s="8"/>
      <c r="D6" s="11"/>
      <c r="E6" s="17"/>
      <c r="F6" s="7"/>
      <c r="G6" s="8"/>
      <c r="H6" s="8"/>
      <c r="I6" s="11"/>
      <c r="J6" s="17"/>
      <c r="K6" s="7"/>
      <c r="L6" s="8"/>
      <c r="M6" s="8"/>
      <c r="N6" s="11"/>
      <c r="O6" s="17"/>
    </row>
    <row r="7" spans="1:15" ht="18" customHeight="1">
      <c r="A7" s="6">
        <v>3020</v>
      </c>
      <c r="B7" s="14">
        <v>7146</v>
      </c>
      <c r="C7" s="14">
        <v>6980.12</v>
      </c>
      <c r="D7" s="14">
        <f>C7/B7%</f>
        <v>97.6787013713966</v>
      </c>
      <c r="E7" s="25"/>
      <c r="F7" s="6">
        <v>3020</v>
      </c>
      <c r="G7" s="14">
        <v>650</v>
      </c>
      <c r="H7" s="14">
        <v>372.39</v>
      </c>
      <c r="I7" s="14">
        <f aca="true" t="shared" si="0" ref="I7:I12">H7/G7%</f>
        <v>57.29076923076923</v>
      </c>
      <c r="J7" s="25"/>
      <c r="K7" s="6">
        <v>3020</v>
      </c>
      <c r="L7" s="14">
        <v>400</v>
      </c>
      <c r="M7" s="14">
        <v>396.88</v>
      </c>
      <c r="N7" s="14">
        <f aca="true" t="shared" si="1" ref="N7:N13">M7/L7%</f>
        <v>99.22</v>
      </c>
      <c r="O7" s="25"/>
    </row>
    <row r="8" spans="1:15" ht="18" customHeight="1" hidden="1">
      <c r="A8" s="6">
        <v>3240</v>
      </c>
      <c r="B8" s="14"/>
      <c r="C8" s="14"/>
      <c r="D8" s="14" t="e">
        <f aca="true" t="shared" si="2" ref="D8:D26">C8/B8%</f>
        <v>#DIV/0!</v>
      </c>
      <c r="E8" s="25"/>
      <c r="F8" s="6">
        <v>3240</v>
      </c>
      <c r="G8" s="14"/>
      <c r="H8" s="14"/>
      <c r="I8" s="14" t="e">
        <f t="shared" si="0"/>
        <v>#DIV/0!</v>
      </c>
      <c r="J8" s="25"/>
      <c r="K8" s="6">
        <v>3240</v>
      </c>
      <c r="L8" s="14"/>
      <c r="M8" s="14"/>
      <c r="N8" s="14" t="e">
        <f t="shared" si="1"/>
        <v>#DIV/0!</v>
      </c>
      <c r="O8" s="25"/>
    </row>
    <row r="9" spans="1:15" ht="18" customHeight="1">
      <c r="A9" s="6">
        <v>4010</v>
      </c>
      <c r="B9" s="14">
        <v>144247</v>
      </c>
      <c r="C9" s="14">
        <v>125299.11</v>
      </c>
      <c r="D9" s="14">
        <f t="shared" si="2"/>
        <v>86.86427447364589</v>
      </c>
      <c r="E9" s="25"/>
      <c r="F9" s="6">
        <v>4010</v>
      </c>
      <c r="G9" s="14">
        <v>156592</v>
      </c>
      <c r="H9" s="14">
        <v>155266.42</v>
      </c>
      <c r="I9" s="14">
        <f t="shared" si="0"/>
        <v>99.15348165934404</v>
      </c>
      <c r="J9" s="25"/>
      <c r="K9" s="6">
        <v>4010</v>
      </c>
      <c r="L9" s="14">
        <v>265989</v>
      </c>
      <c r="M9" s="14">
        <v>248225.8</v>
      </c>
      <c r="N9" s="14">
        <f t="shared" si="1"/>
        <v>93.32182909819579</v>
      </c>
      <c r="O9" s="25"/>
    </row>
    <row r="10" spans="1:15" ht="18" customHeight="1">
      <c r="A10" s="6">
        <v>4040</v>
      </c>
      <c r="B10" s="14">
        <v>10803</v>
      </c>
      <c r="C10" s="14">
        <v>10506.15</v>
      </c>
      <c r="D10" s="14">
        <f t="shared" si="2"/>
        <v>97.25215217995002</v>
      </c>
      <c r="E10" s="25"/>
      <c r="F10" s="6">
        <v>4040</v>
      </c>
      <c r="G10" s="14">
        <v>9872</v>
      </c>
      <c r="H10" s="14">
        <v>9871.27</v>
      </c>
      <c r="I10" s="14">
        <f t="shared" si="0"/>
        <v>99.9926053484603</v>
      </c>
      <c r="J10" s="25"/>
      <c r="K10" s="6">
        <v>4040</v>
      </c>
      <c r="L10" s="14">
        <v>13073</v>
      </c>
      <c r="M10" s="14">
        <v>13072.52</v>
      </c>
      <c r="N10" s="14">
        <f t="shared" si="1"/>
        <v>99.9963283102578</v>
      </c>
      <c r="O10" s="25"/>
    </row>
    <row r="11" spans="1:15" ht="18" customHeight="1">
      <c r="A11" s="6">
        <v>4110</v>
      </c>
      <c r="B11" s="14">
        <v>24099</v>
      </c>
      <c r="C11" s="14">
        <v>22727.15</v>
      </c>
      <c r="D11" s="14">
        <f t="shared" si="2"/>
        <v>94.30744014274451</v>
      </c>
      <c r="E11" s="25"/>
      <c r="F11" s="6">
        <v>4110</v>
      </c>
      <c r="G11" s="14">
        <v>25208</v>
      </c>
      <c r="H11" s="14">
        <v>24907.19</v>
      </c>
      <c r="I11" s="14">
        <f t="shared" si="0"/>
        <v>98.80668835290383</v>
      </c>
      <c r="J11" s="25"/>
      <c r="K11" s="6">
        <v>4110</v>
      </c>
      <c r="L11" s="14">
        <v>41587</v>
      </c>
      <c r="M11" s="14">
        <v>39363.57</v>
      </c>
      <c r="N11" s="14">
        <f t="shared" si="1"/>
        <v>94.65354557914733</v>
      </c>
      <c r="O11" s="25"/>
    </row>
    <row r="12" spans="1:15" ht="18" customHeight="1">
      <c r="A12" s="6">
        <v>4120</v>
      </c>
      <c r="B12" s="14">
        <v>3910</v>
      </c>
      <c r="C12" s="14">
        <v>3467.91</v>
      </c>
      <c r="D12" s="14">
        <f t="shared" si="2"/>
        <v>88.69335038363171</v>
      </c>
      <c r="E12" s="25"/>
      <c r="F12" s="6">
        <v>4120</v>
      </c>
      <c r="G12" s="14">
        <v>4107</v>
      </c>
      <c r="H12" s="14">
        <v>3801.7</v>
      </c>
      <c r="I12" s="14">
        <f t="shared" si="0"/>
        <v>92.5663501339177</v>
      </c>
      <c r="J12" s="25"/>
      <c r="K12" s="6">
        <v>4120</v>
      </c>
      <c r="L12" s="14">
        <v>4739</v>
      </c>
      <c r="M12" s="14">
        <v>2841.92</v>
      </c>
      <c r="N12" s="14">
        <f t="shared" si="1"/>
        <v>59.96876978265457</v>
      </c>
      <c r="O12" s="25"/>
    </row>
    <row r="13" spans="1:15" ht="18" customHeight="1">
      <c r="A13" s="6">
        <v>4170</v>
      </c>
      <c r="B13" s="14">
        <v>0</v>
      </c>
      <c r="C13" s="14">
        <v>0</v>
      </c>
      <c r="D13" s="14">
        <v>0</v>
      </c>
      <c r="E13" s="25"/>
      <c r="F13" s="6">
        <v>4170</v>
      </c>
      <c r="G13" s="14">
        <v>0</v>
      </c>
      <c r="H13" s="14">
        <v>0</v>
      </c>
      <c r="I13" s="14">
        <v>0</v>
      </c>
      <c r="J13" s="25"/>
      <c r="K13" s="6">
        <v>4170</v>
      </c>
      <c r="L13" s="14">
        <v>3200</v>
      </c>
      <c r="M13" s="14">
        <v>2000</v>
      </c>
      <c r="N13" s="14">
        <f t="shared" si="1"/>
        <v>62.5</v>
      </c>
      <c r="O13" s="25"/>
    </row>
    <row r="14" spans="1:15" ht="18" customHeight="1">
      <c r="A14" s="6">
        <v>4210</v>
      </c>
      <c r="B14" s="14">
        <v>4650</v>
      </c>
      <c r="C14" s="14">
        <v>4640.99</v>
      </c>
      <c r="D14" s="14">
        <f t="shared" si="2"/>
        <v>99.80623655913978</v>
      </c>
      <c r="E14" s="25"/>
      <c r="F14" s="6">
        <v>4210</v>
      </c>
      <c r="G14" s="14">
        <v>86714</v>
      </c>
      <c r="H14" s="14">
        <v>76300.66</v>
      </c>
      <c r="I14" s="14">
        <f aca="true" t="shared" si="3" ref="I14:I19">H14/G14%</f>
        <v>87.99116636298638</v>
      </c>
      <c r="J14" s="25"/>
      <c r="K14" s="6">
        <v>4210</v>
      </c>
      <c r="L14" s="14">
        <v>43600</v>
      </c>
      <c r="M14" s="14">
        <v>34759.3</v>
      </c>
      <c r="N14" s="14">
        <f aca="true" t="shared" si="4" ref="N14:N21">M14/L14%</f>
        <v>79.72316513761469</v>
      </c>
      <c r="O14" s="25"/>
    </row>
    <row r="15" spans="1:15" ht="18" customHeight="1">
      <c r="A15" s="6">
        <v>4240</v>
      </c>
      <c r="B15" s="14">
        <v>1500</v>
      </c>
      <c r="C15" s="14">
        <v>1491.75</v>
      </c>
      <c r="D15" s="14">
        <f t="shared" si="2"/>
        <v>99.45</v>
      </c>
      <c r="E15" s="25"/>
      <c r="F15" s="6">
        <v>4240</v>
      </c>
      <c r="G15" s="14">
        <v>0</v>
      </c>
      <c r="H15" s="14">
        <v>0</v>
      </c>
      <c r="I15" s="14">
        <v>0</v>
      </c>
      <c r="J15" s="25"/>
      <c r="K15" s="6">
        <v>4240</v>
      </c>
      <c r="L15" s="14">
        <v>0</v>
      </c>
      <c r="M15" s="14">
        <v>0</v>
      </c>
      <c r="N15" s="14">
        <v>0</v>
      </c>
      <c r="O15" s="25"/>
    </row>
    <row r="16" spans="1:15" ht="18" customHeight="1">
      <c r="A16" s="6">
        <v>4260</v>
      </c>
      <c r="B16" s="14">
        <v>1300</v>
      </c>
      <c r="C16" s="14">
        <v>711.74</v>
      </c>
      <c r="D16" s="14">
        <f t="shared" si="2"/>
        <v>54.74923076923077</v>
      </c>
      <c r="E16" s="25"/>
      <c r="F16" s="6">
        <v>4260</v>
      </c>
      <c r="G16" s="14">
        <v>0</v>
      </c>
      <c r="H16" s="14">
        <v>0</v>
      </c>
      <c r="I16" s="14">
        <v>0</v>
      </c>
      <c r="J16" s="25"/>
      <c r="K16" s="6">
        <v>4260</v>
      </c>
      <c r="L16" s="14">
        <v>1374</v>
      </c>
      <c r="M16" s="14">
        <v>863.18</v>
      </c>
      <c r="N16" s="14">
        <v>0</v>
      </c>
      <c r="O16" s="25"/>
    </row>
    <row r="17" spans="1:15" ht="18" customHeight="1">
      <c r="A17" s="6">
        <v>4270</v>
      </c>
      <c r="B17" s="14">
        <v>7700</v>
      </c>
      <c r="C17" s="14">
        <v>7637.5</v>
      </c>
      <c r="D17" s="14">
        <f t="shared" si="2"/>
        <v>99.18831168831169</v>
      </c>
      <c r="E17" s="25"/>
      <c r="F17" s="6">
        <v>4270</v>
      </c>
      <c r="G17" s="14">
        <v>7000</v>
      </c>
      <c r="H17" s="14">
        <v>6474.7</v>
      </c>
      <c r="I17" s="14">
        <f t="shared" si="3"/>
        <v>92.49571428571429</v>
      </c>
      <c r="J17" s="25"/>
      <c r="K17" s="6">
        <v>4270</v>
      </c>
      <c r="L17" s="14">
        <v>1000</v>
      </c>
      <c r="M17" s="14">
        <v>931.4</v>
      </c>
      <c r="N17" s="14">
        <f t="shared" si="4"/>
        <v>93.14</v>
      </c>
      <c r="O17" s="25"/>
    </row>
    <row r="18" spans="1:15" ht="18" customHeight="1">
      <c r="A18" s="6">
        <v>4280</v>
      </c>
      <c r="B18" s="14">
        <v>300</v>
      </c>
      <c r="C18" s="14">
        <v>125</v>
      </c>
      <c r="D18" s="14">
        <f t="shared" si="2"/>
        <v>41.666666666666664</v>
      </c>
      <c r="E18" s="25"/>
      <c r="F18" s="6">
        <v>4280</v>
      </c>
      <c r="G18" s="14">
        <v>300</v>
      </c>
      <c r="H18" s="14">
        <v>210</v>
      </c>
      <c r="I18" s="14">
        <f t="shared" si="3"/>
        <v>70</v>
      </c>
      <c r="J18" s="25"/>
      <c r="K18" s="6">
        <v>4280</v>
      </c>
      <c r="L18" s="14">
        <v>450</v>
      </c>
      <c r="M18" s="14">
        <v>447</v>
      </c>
      <c r="N18" s="14">
        <f t="shared" si="4"/>
        <v>99.33333333333333</v>
      </c>
      <c r="O18" s="25"/>
    </row>
    <row r="19" spans="1:15" ht="18" customHeight="1">
      <c r="A19" s="6">
        <v>4300</v>
      </c>
      <c r="B19" s="14">
        <v>49230</v>
      </c>
      <c r="C19" s="14">
        <v>46300.04</v>
      </c>
      <c r="D19" s="14">
        <f t="shared" si="2"/>
        <v>94.04842575665245</v>
      </c>
      <c r="E19" s="25"/>
      <c r="F19" s="6">
        <v>4300</v>
      </c>
      <c r="G19" s="14">
        <v>238400</v>
      </c>
      <c r="H19" s="14">
        <v>236681.41</v>
      </c>
      <c r="I19" s="14">
        <f t="shared" si="3"/>
        <v>99.2791149328859</v>
      </c>
      <c r="J19" s="25"/>
      <c r="K19" s="6">
        <v>4300</v>
      </c>
      <c r="L19" s="14">
        <v>7700</v>
      </c>
      <c r="M19" s="14">
        <v>7681.88</v>
      </c>
      <c r="N19" s="14">
        <f t="shared" si="4"/>
        <v>99.76467532467532</v>
      </c>
      <c r="O19" s="25"/>
    </row>
    <row r="20" spans="1:15" ht="18" customHeight="1" hidden="1">
      <c r="A20" s="6">
        <v>4350</v>
      </c>
      <c r="B20" s="14"/>
      <c r="C20" s="14"/>
      <c r="D20" s="14" t="e">
        <f t="shared" si="2"/>
        <v>#DIV/0!</v>
      </c>
      <c r="E20" s="25"/>
      <c r="F20" s="6">
        <v>4350</v>
      </c>
      <c r="G20" s="14"/>
      <c r="H20" s="14"/>
      <c r="I20" s="14">
        <v>0</v>
      </c>
      <c r="J20" s="25"/>
      <c r="K20" s="6">
        <v>4350</v>
      </c>
      <c r="L20" s="14"/>
      <c r="M20" s="14"/>
      <c r="N20" s="14">
        <v>0</v>
      </c>
      <c r="O20" s="25"/>
    </row>
    <row r="21" spans="1:15" ht="18" customHeight="1">
      <c r="A21" s="6">
        <v>4360</v>
      </c>
      <c r="B21" s="14">
        <v>0</v>
      </c>
      <c r="C21" s="14">
        <v>0</v>
      </c>
      <c r="D21" s="14">
        <v>0</v>
      </c>
      <c r="E21" s="25"/>
      <c r="F21" s="6">
        <v>4360</v>
      </c>
      <c r="G21" s="14">
        <v>0</v>
      </c>
      <c r="H21" s="14">
        <v>0</v>
      </c>
      <c r="I21" s="14">
        <v>0</v>
      </c>
      <c r="J21" s="25"/>
      <c r="K21" s="6">
        <v>4360</v>
      </c>
      <c r="L21" s="14">
        <v>1030</v>
      </c>
      <c r="M21" s="14">
        <v>957.11</v>
      </c>
      <c r="N21" s="14">
        <f t="shared" si="4"/>
        <v>92.92330097087378</v>
      </c>
      <c r="O21" s="25"/>
    </row>
    <row r="22" spans="1:15" ht="18" customHeight="1">
      <c r="A22" s="6">
        <v>4370</v>
      </c>
      <c r="B22" s="14">
        <v>850</v>
      </c>
      <c r="C22" s="14">
        <v>688.39</v>
      </c>
      <c r="D22" s="14">
        <f t="shared" si="2"/>
        <v>80.98705882352941</v>
      </c>
      <c r="E22" s="25"/>
      <c r="F22" s="6">
        <v>4370</v>
      </c>
      <c r="G22" s="14">
        <v>0</v>
      </c>
      <c r="H22" s="14">
        <v>0</v>
      </c>
      <c r="I22" s="14">
        <v>0</v>
      </c>
      <c r="J22" s="25"/>
      <c r="K22" s="6">
        <v>4370</v>
      </c>
      <c r="L22" s="14">
        <v>1200</v>
      </c>
      <c r="M22" s="14">
        <v>1008.7</v>
      </c>
      <c r="N22" s="14">
        <f>M22/L22%</f>
        <v>84.05833333333334</v>
      </c>
      <c r="O22" s="25"/>
    </row>
    <row r="23" spans="1:15" ht="18" customHeight="1">
      <c r="A23" s="6">
        <v>4410</v>
      </c>
      <c r="B23" s="14">
        <v>1600</v>
      </c>
      <c r="C23" s="14">
        <v>1173.9</v>
      </c>
      <c r="D23" s="14">
        <f t="shared" si="2"/>
        <v>73.36875</v>
      </c>
      <c r="E23" s="25"/>
      <c r="F23" s="6">
        <v>4410</v>
      </c>
      <c r="G23" s="14">
        <v>500</v>
      </c>
      <c r="H23" s="14">
        <v>200.17</v>
      </c>
      <c r="I23" s="14">
        <f>H23/G23%</f>
        <v>40.034</v>
      </c>
      <c r="J23" s="25"/>
      <c r="K23" s="6">
        <v>4410</v>
      </c>
      <c r="L23" s="14">
        <v>3000</v>
      </c>
      <c r="M23" s="14">
        <v>2994.74</v>
      </c>
      <c r="N23" s="14">
        <f>M23/L23%</f>
        <v>99.82466666666666</v>
      </c>
      <c r="O23" s="25"/>
    </row>
    <row r="24" spans="1:15" ht="18" customHeight="1">
      <c r="A24" s="6">
        <v>4430</v>
      </c>
      <c r="B24" s="14">
        <v>200</v>
      </c>
      <c r="C24" s="14">
        <v>0</v>
      </c>
      <c r="D24" s="14">
        <f t="shared" si="2"/>
        <v>0</v>
      </c>
      <c r="E24" s="25"/>
      <c r="F24" s="6">
        <v>4430</v>
      </c>
      <c r="G24" s="14">
        <v>200</v>
      </c>
      <c r="H24" s="14">
        <v>0</v>
      </c>
      <c r="I24" s="14">
        <v>0</v>
      </c>
      <c r="J24" s="25"/>
      <c r="K24" s="6">
        <v>4430</v>
      </c>
      <c r="L24" s="14">
        <v>200</v>
      </c>
      <c r="M24" s="14">
        <v>150</v>
      </c>
      <c r="N24" s="14">
        <f>M24/L24%</f>
        <v>75</v>
      </c>
      <c r="O24" s="25"/>
    </row>
    <row r="25" spans="1:15" ht="18" customHeight="1">
      <c r="A25" s="6">
        <v>4440</v>
      </c>
      <c r="B25" s="14">
        <v>6591</v>
      </c>
      <c r="C25" s="14">
        <v>6591</v>
      </c>
      <c r="D25" s="14">
        <f t="shared" si="2"/>
        <v>100</v>
      </c>
      <c r="E25" s="25"/>
      <c r="F25" s="6">
        <v>4440</v>
      </c>
      <c r="G25" s="14">
        <v>7275</v>
      </c>
      <c r="H25" s="14">
        <v>7274.63</v>
      </c>
      <c r="I25" s="14">
        <f>H25/G25%</f>
        <v>99.99491408934708</v>
      </c>
      <c r="J25" s="25"/>
      <c r="K25" s="6">
        <v>4440</v>
      </c>
      <c r="L25" s="14">
        <v>6498</v>
      </c>
      <c r="M25" s="14">
        <v>6497.94</v>
      </c>
      <c r="N25" s="14">
        <f>M25/L25%</f>
        <v>99.99907663896582</v>
      </c>
      <c r="O25" s="25"/>
    </row>
    <row r="26" spans="1:15" ht="18" customHeight="1">
      <c r="A26" s="6">
        <v>4700</v>
      </c>
      <c r="B26" s="14">
        <v>150</v>
      </c>
      <c r="C26" s="14">
        <v>75</v>
      </c>
      <c r="D26" s="14">
        <f t="shared" si="2"/>
        <v>50</v>
      </c>
      <c r="E26" s="25"/>
      <c r="F26" s="6">
        <v>4700</v>
      </c>
      <c r="G26" s="14">
        <v>1040</v>
      </c>
      <c r="H26" s="14">
        <v>805</v>
      </c>
      <c r="I26" s="14">
        <f>H26/G26%</f>
        <v>77.40384615384615</v>
      </c>
      <c r="J26" s="25"/>
      <c r="K26" s="6">
        <v>4700</v>
      </c>
      <c r="L26" s="14">
        <v>2500</v>
      </c>
      <c r="M26" s="14">
        <v>2200.9</v>
      </c>
      <c r="N26" s="14">
        <f>M26/L26%</f>
        <v>88.036</v>
      </c>
      <c r="O26" s="25"/>
    </row>
    <row r="27" spans="1:15" ht="18" customHeight="1">
      <c r="A27" s="6">
        <v>4780</v>
      </c>
      <c r="B27" s="14">
        <v>0</v>
      </c>
      <c r="C27" s="14">
        <v>0</v>
      </c>
      <c r="D27" s="14">
        <v>0</v>
      </c>
      <c r="E27" s="25"/>
      <c r="F27" s="6">
        <v>4780</v>
      </c>
      <c r="G27" s="14">
        <v>1100</v>
      </c>
      <c r="H27" s="14">
        <v>1019.63</v>
      </c>
      <c r="I27" s="14">
        <f>H27/G27%</f>
        <v>92.69363636363636</v>
      </c>
      <c r="J27" s="25"/>
      <c r="K27" s="6">
        <v>4780</v>
      </c>
      <c r="L27" s="14">
        <v>0</v>
      </c>
      <c r="M27" s="14">
        <v>0</v>
      </c>
      <c r="N27" s="14">
        <v>0</v>
      </c>
      <c r="O27" s="25"/>
    </row>
    <row r="28" spans="1:15" ht="18" customHeight="1" hidden="1">
      <c r="A28" s="6">
        <v>6060</v>
      </c>
      <c r="B28" s="14"/>
      <c r="C28" s="14"/>
      <c r="D28" s="14">
        <v>0</v>
      </c>
      <c r="E28" s="25"/>
      <c r="F28" s="6">
        <v>6060</v>
      </c>
      <c r="G28" s="14">
        <v>0</v>
      </c>
      <c r="H28" s="14">
        <v>0</v>
      </c>
      <c r="I28" s="14">
        <v>0</v>
      </c>
      <c r="J28" s="25"/>
      <c r="K28" s="6">
        <v>6060</v>
      </c>
      <c r="L28" s="14">
        <v>0</v>
      </c>
      <c r="M28" s="14">
        <v>0</v>
      </c>
      <c r="N28" s="14">
        <v>0</v>
      </c>
      <c r="O28" s="25"/>
    </row>
    <row r="29" spans="1:15" ht="24.75" customHeight="1">
      <c r="A29" s="6" t="s">
        <v>15</v>
      </c>
      <c r="B29" s="13">
        <f>SUM(B7:B28)</f>
        <v>264276</v>
      </c>
      <c r="C29" s="13">
        <f>SUM(C7:C28)</f>
        <v>238415.75</v>
      </c>
      <c r="D29" s="14">
        <f>C29/B29%</f>
        <v>90.21468086394526</v>
      </c>
      <c r="E29" s="25"/>
      <c r="F29" s="6" t="s">
        <v>15</v>
      </c>
      <c r="G29" s="13">
        <f>SUM(G7:G28)</f>
        <v>538958</v>
      </c>
      <c r="H29" s="13">
        <f>SUM(H7:H28)</f>
        <v>523185.17</v>
      </c>
      <c r="I29" s="13">
        <f>H29/G29%</f>
        <v>97.07345841419925</v>
      </c>
      <c r="J29" s="24"/>
      <c r="K29" s="6" t="s">
        <v>15</v>
      </c>
      <c r="L29" s="13">
        <f>SUM(L7:L28)</f>
        <v>397540</v>
      </c>
      <c r="M29" s="13">
        <f>SUM(M7:M28)</f>
        <v>364392.83999999997</v>
      </c>
      <c r="N29" s="13">
        <f>M29/L29%</f>
        <v>91.66193087488051</v>
      </c>
      <c r="O29" s="24"/>
    </row>
  </sheetData>
  <sheetProtection/>
  <mergeCells count="10">
    <mergeCell ref="A2:D2"/>
    <mergeCell ref="F4:F5"/>
    <mergeCell ref="K4:K5"/>
    <mergeCell ref="F2:I2"/>
    <mergeCell ref="K2:N2"/>
    <mergeCell ref="A4:A5"/>
    <mergeCell ref="B4:D4"/>
    <mergeCell ref="B3:D3"/>
    <mergeCell ref="G4:I4"/>
    <mergeCell ref="L4:N4"/>
  </mergeCells>
  <printOptions/>
  <pageMargins left="1.062992125984252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Footer xml:space="preserve">&amp;RStrona    z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60" zoomScalePageLayoutView="0" workbookViewId="0" topLeftCell="B1">
      <selection activeCell="O50" sqref="O50"/>
    </sheetView>
  </sheetViews>
  <sheetFormatPr defaultColWidth="9.140625" defaultRowHeight="12.75"/>
  <cols>
    <col min="1" max="1" width="9.28125" style="0" bestFit="1" customWidth="1"/>
    <col min="2" max="3" width="13.00390625" style="0" bestFit="1" customWidth="1"/>
    <col min="4" max="4" width="9.421875" style="0" bestFit="1" customWidth="1"/>
    <col min="5" max="6" width="12.00390625" style="0" bestFit="1" customWidth="1"/>
    <col min="7" max="7" width="9.8515625" style="0" bestFit="1" customWidth="1"/>
    <col min="8" max="9" width="11.140625" style="0" bestFit="1" customWidth="1"/>
    <col min="10" max="10" width="9.8515625" style="0" bestFit="1" customWidth="1"/>
    <col min="11" max="11" width="11.140625" style="0" bestFit="1" customWidth="1"/>
    <col min="12" max="12" width="11.28125" style="0" bestFit="1" customWidth="1"/>
    <col min="13" max="13" width="10.140625" style="0" bestFit="1" customWidth="1"/>
    <col min="14" max="15" width="11.140625" style="0" bestFit="1" customWidth="1"/>
    <col min="16" max="16" width="11.8515625" style="0" customWidth="1"/>
    <col min="17" max="17" width="9.8515625" style="0" customWidth="1"/>
    <col min="18" max="19" width="12.140625" style="0" bestFit="1" customWidth="1"/>
    <col min="20" max="20" width="10.00390625" style="0" bestFit="1" customWidth="1"/>
    <col min="21" max="21" width="12.28125" style="0" bestFit="1" customWidth="1"/>
    <col min="22" max="22" width="12.140625" style="0" bestFit="1" customWidth="1"/>
    <col min="23" max="23" width="10.00390625" style="0" bestFit="1" customWidth="1"/>
    <col min="24" max="25" width="12.00390625" style="0" bestFit="1" customWidth="1"/>
    <col min="26" max="26" width="9.8515625" style="0" bestFit="1" customWidth="1"/>
    <col min="27" max="27" width="11.8515625" style="0" bestFit="1" customWidth="1"/>
    <col min="28" max="28" width="12.00390625" style="0" bestFit="1" customWidth="1"/>
    <col min="29" max="29" width="9.8515625" style="0" bestFit="1" customWidth="1"/>
    <col min="30" max="30" width="13.00390625" style="0" bestFit="1" customWidth="1"/>
    <col min="31" max="31" width="13.8515625" style="0" customWidth="1"/>
    <col min="32" max="32" width="9.8515625" style="0" bestFit="1" customWidth="1"/>
    <col min="33" max="33" width="9.8515625" style="0" customWidth="1"/>
    <col min="34" max="35" width="11.140625" style="0" bestFit="1" customWidth="1"/>
    <col min="36" max="36" width="10.00390625" style="0" bestFit="1" customWidth="1"/>
    <col min="37" max="37" width="14.140625" style="0" customWidth="1"/>
    <col min="38" max="38" width="13.421875" style="0" customWidth="1"/>
    <col min="39" max="39" width="10.00390625" style="0" bestFit="1" customWidth="1"/>
    <col min="40" max="40" width="9.421875" style="0" bestFit="1" customWidth="1"/>
  </cols>
  <sheetData>
    <row r="1" spans="1:39" ht="16.5">
      <c r="A1" s="76" t="s">
        <v>27</v>
      </c>
      <c r="B1" s="76"/>
      <c r="C1" s="76"/>
      <c r="D1" s="76"/>
      <c r="E1" s="76"/>
      <c r="F1" s="76"/>
      <c r="G1" s="76"/>
      <c r="H1" s="1"/>
      <c r="I1" s="1"/>
      <c r="J1" s="9"/>
      <c r="K1" s="1"/>
      <c r="L1" s="1"/>
      <c r="M1" s="9"/>
      <c r="N1" s="1"/>
      <c r="O1" s="1"/>
      <c r="P1" s="9"/>
      <c r="Q1" s="76" t="s">
        <v>27</v>
      </c>
      <c r="R1" s="76"/>
      <c r="S1" s="76"/>
      <c r="T1" s="76"/>
      <c r="U1" s="76"/>
      <c r="V1" s="76"/>
      <c r="W1" s="76"/>
      <c r="X1" s="1"/>
      <c r="Y1" s="1"/>
      <c r="Z1" s="9"/>
      <c r="AA1" s="76"/>
      <c r="AB1" s="76"/>
      <c r="AC1" s="76"/>
      <c r="AD1" s="76"/>
      <c r="AE1" s="76"/>
      <c r="AF1" s="76"/>
      <c r="AG1" s="48"/>
      <c r="AH1" s="76" t="s">
        <v>27</v>
      </c>
      <c r="AI1" s="76"/>
      <c r="AJ1" s="76"/>
      <c r="AK1" s="76"/>
      <c r="AL1" s="76"/>
      <c r="AM1" s="76"/>
    </row>
    <row r="2" spans="1:33" ht="22.5" customHeight="1">
      <c r="A2" s="4"/>
      <c r="D2" s="12"/>
      <c r="G2" s="12"/>
      <c r="J2" s="12"/>
      <c r="M2" s="12"/>
      <c r="P2" s="12"/>
      <c r="Q2" s="12"/>
      <c r="T2" s="12"/>
      <c r="W2" s="12"/>
      <c r="Z2" s="12"/>
      <c r="AC2" s="12"/>
      <c r="AF2" s="12"/>
      <c r="AG2" s="12"/>
    </row>
    <row r="3" spans="1:39" s="37" customFormat="1" ht="15">
      <c r="A3" s="81" t="s">
        <v>0</v>
      </c>
      <c r="B3" s="87" t="s">
        <v>4</v>
      </c>
      <c r="C3" s="87"/>
      <c r="D3" s="87"/>
      <c r="E3" s="87" t="s">
        <v>19</v>
      </c>
      <c r="F3" s="87"/>
      <c r="G3" s="87"/>
      <c r="H3" s="87" t="s">
        <v>5</v>
      </c>
      <c r="I3" s="87"/>
      <c r="J3" s="87"/>
      <c r="K3" s="87" t="s">
        <v>6</v>
      </c>
      <c r="L3" s="87"/>
      <c r="M3" s="87"/>
      <c r="N3" s="87" t="s">
        <v>8</v>
      </c>
      <c r="O3" s="87"/>
      <c r="P3" s="87"/>
      <c r="Q3" s="81" t="s">
        <v>0</v>
      </c>
      <c r="R3" s="87" t="s">
        <v>9</v>
      </c>
      <c r="S3" s="87"/>
      <c r="T3" s="87"/>
      <c r="U3" s="87" t="s">
        <v>10</v>
      </c>
      <c r="V3" s="87"/>
      <c r="W3" s="87"/>
      <c r="X3" s="87" t="s">
        <v>16</v>
      </c>
      <c r="Y3" s="87"/>
      <c r="Z3" s="87"/>
      <c r="AA3" s="87" t="s">
        <v>17</v>
      </c>
      <c r="AB3" s="87"/>
      <c r="AC3" s="87"/>
      <c r="AD3" s="87" t="s">
        <v>18</v>
      </c>
      <c r="AE3" s="87"/>
      <c r="AF3" s="87"/>
      <c r="AG3" s="81" t="s">
        <v>0</v>
      </c>
      <c r="AH3" s="87" t="s">
        <v>28</v>
      </c>
      <c r="AI3" s="87"/>
      <c r="AJ3" s="87"/>
      <c r="AK3" s="87" t="s">
        <v>22</v>
      </c>
      <c r="AL3" s="87"/>
      <c r="AM3" s="87"/>
    </row>
    <row r="4" spans="1:39" ht="12.75" customHeight="1">
      <c r="A4" s="81"/>
      <c r="B4" s="6" t="s">
        <v>1</v>
      </c>
      <c r="C4" s="6" t="s">
        <v>2</v>
      </c>
      <c r="D4" s="10" t="s">
        <v>3</v>
      </c>
      <c r="E4" s="6" t="s">
        <v>1</v>
      </c>
      <c r="F4" s="6" t="s">
        <v>2</v>
      </c>
      <c r="G4" s="10" t="s">
        <v>3</v>
      </c>
      <c r="H4" s="6" t="s">
        <v>1</v>
      </c>
      <c r="I4" s="6" t="s">
        <v>2</v>
      </c>
      <c r="J4" s="10" t="s">
        <v>3</v>
      </c>
      <c r="K4" s="6" t="s">
        <v>1</v>
      </c>
      <c r="L4" s="6" t="s">
        <v>2</v>
      </c>
      <c r="M4" s="10" t="s">
        <v>3</v>
      </c>
      <c r="N4" s="6" t="s">
        <v>1</v>
      </c>
      <c r="O4" s="6" t="s">
        <v>2</v>
      </c>
      <c r="P4" s="10" t="s">
        <v>3</v>
      </c>
      <c r="Q4" s="81"/>
      <c r="R4" s="6" t="s">
        <v>1</v>
      </c>
      <c r="S4" s="6" t="s">
        <v>2</v>
      </c>
      <c r="T4" s="10" t="s">
        <v>3</v>
      </c>
      <c r="U4" s="6" t="s">
        <v>1</v>
      </c>
      <c r="V4" s="6" t="s">
        <v>2</v>
      </c>
      <c r="W4" s="10" t="s">
        <v>3</v>
      </c>
      <c r="X4" s="6" t="s">
        <v>1</v>
      </c>
      <c r="Y4" s="6" t="s">
        <v>2</v>
      </c>
      <c r="Z4" s="10" t="s">
        <v>3</v>
      </c>
      <c r="AA4" s="6" t="s">
        <v>1</v>
      </c>
      <c r="AB4" s="6" t="s">
        <v>2</v>
      </c>
      <c r="AC4" s="10" t="s">
        <v>3</v>
      </c>
      <c r="AD4" s="6" t="s">
        <v>1</v>
      </c>
      <c r="AE4" s="6" t="s">
        <v>2</v>
      </c>
      <c r="AF4" s="10" t="s">
        <v>3</v>
      </c>
      <c r="AG4" s="81"/>
      <c r="AH4" s="6" t="s">
        <v>1</v>
      </c>
      <c r="AI4" s="6" t="s">
        <v>2</v>
      </c>
      <c r="AJ4" s="10" t="s">
        <v>3</v>
      </c>
      <c r="AK4" s="6" t="s">
        <v>1</v>
      </c>
      <c r="AL4" s="6" t="s">
        <v>2</v>
      </c>
      <c r="AM4" s="10" t="s">
        <v>3</v>
      </c>
    </row>
    <row r="5" spans="1:39" ht="12.75">
      <c r="A5" s="7"/>
      <c r="B5" s="8"/>
      <c r="C5" s="8"/>
      <c r="D5" s="11"/>
      <c r="E5" s="8"/>
      <c r="F5" s="8"/>
      <c r="G5" s="11"/>
      <c r="H5" s="8"/>
      <c r="I5" s="8"/>
      <c r="J5" s="11"/>
      <c r="K5" s="8"/>
      <c r="L5" s="8"/>
      <c r="M5" s="11"/>
      <c r="N5" s="8"/>
      <c r="O5" s="8"/>
      <c r="P5" s="11"/>
      <c r="Q5" s="7"/>
      <c r="R5" s="8"/>
      <c r="S5" s="8"/>
      <c r="T5" s="11"/>
      <c r="U5" s="8"/>
      <c r="V5" s="8"/>
      <c r="W5" s="11"/>
      <c r="X5" s="8"/>
      <c r="Y5" s="8"/>
      <c r="Z5" s="11"/>
      <c r="AA5" s="8"/>
      <c r="AB5" s="8"/>
      <c r="AC5" s="11"/>
      <c r="AD5" s="8"/>
      <c r="AE5" s="8"/>
      <c r="AF5" s="11"/>
      <c r="AG5" s="7"/>
      <c r="AH5" s="36"/>
      <c r="AI5" s="36"/>
      <c r="AJ5" s="36"/>
      <c r="AK5" s="36"/>
      <c r="AL5" s="36"/>
      <c r="AM5" s="36"/>
    </row>
    <row r="6" spans="1:40" ht="12.75" customHeight="1">
      <c r="A6" s="6">
        <v>4210</v>
      </c>
      <c r="B6" s="14">
        <f aca="true" t="shared" si="0" ref="B6:C9">E6+H6+K6+N6+R6+U6+X6+AA6+AD6+AH6+AK6</f>
        <v>900</v>
      </c>
      <c r="C6" s="14">
        <f t="shared" si="0"/>
        <v>304.08</v>
      </c>
      <c r="D6" s="13">
        <f>C6/B6%</f>
        <v>33.78666666666666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6">
        <v>4210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6">
        <v>4210</v>
      </c>
      <c r="AH6" s="14">
        <v>0</v>
      </c>
      <c r="AI6" s="14">
        <v>0</v>
      </c>
      <c r="AJ6" s="14">
        <v>0</v>
      </c>
      <c r="AK6" s="14">
        <v>900</v>
      </c>
      <c r="AL6" s="14">
        <v>304.08</v>
      </c>
      <c r="AM6" s="14">
        <f>AL6/AK6%</f>
        <v>33.78666666666666</v>
      </c>
      <c r="AN6" s="6">
        <v>4210</v>
      </c>
    </row>
    <row r="7" spans="1:40" ht="12.75" customHeight="1">
      <c r="A7" s="6">
        <v>4300</v>
      </c>
      <c r="B7" s="14">
        <f t="shared" si="0"/>
        <v>12185</v>
      </c>
      <c r="C7" s="14">
        <f t="shared" si="0"/>
        <v>6353.5</v>
      </c>
      <c r="D7" s="13">
        <f>C7/B7%</f>
        <v>52.141977841608536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6">
        <v>4300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6">
        <v>4300</v>
      </c>
      <c r="AH7" s="14">
        <v>0</v>
      </c>
      <c r="AI7" s="14">
        <v>0</v>
      </c>
      <c r="AJ7" s="14">
        <v>0</v>
      </c>
      <c r="AK7" s="14">
        <v>12185</v>
      </c>
      <c r="AL7" s="14">
        <v>6353.5</v>
      </c>
      <c r="AM7" s="14">
        <f>AL7/AK7%</f>
        <v>52.141977841608536</v>
      </c>
      <c r="AN7" s="6">
        <v>4300</v>
      </c>
    </row>
    <row r="8" spans="1:40" ht="12.75" customHeight="1">
      <c r="A8" s="6">
        <v>4410</v>
      </c>
      <c r="B8" s="14">
        <f t="shared" si="0"/>
        <v>4850</v>
      </c>
      <c r="C8" s="14">
        <f t="shared" si="0"/>
        <v>1885.1</v>
      </c>
      <c r="D8" s="13">
        <f>C8/B8%</f>
        <v>38.8680412371134</v>
      </c>
      <c r="E8" s="14">
        <v>300</v>
      </c>
      <c r="F8" s="14">
        <v>288.8</v>
      </c>
      <c r="G8" s="14">
        <f>F8/E8%</f>
        <v>96.26666666666667</v>
      </c>
      <c r="H8" s="14">
        <v>0</v>
      </c>
      <c r="I8" s="14">
        <v>0</v>
      </c>
      <c r="J8" s="14">
        <v>0</v>
      </c>
      <c r="K8" s="14">
        <v>250</v>
      </c>
      <c r="L8" s="14">
        <v>79.2</v>
      </c>
      <c r="M8" s="14">
        <f>L8/K8%</f>
        <v>31.68</v>
      </c>
      <c r="N8" s="14">
        <v>600</v>
      </c>
      <c r="O8" s="14">
        <v>37.2</v>
      </c>
      <c r="P8" s="14">
        <f>O8/N8%</f>
        <v>6.2</v>
      </c>
      <c r="Q8" s="6">
        <v>4410</v>
      </c>
      <c r="R8" s="14">
        <v>500</v>
      </c>
      <c r="S8" s="14">
        <v>404.6</v>
      </c>
      <c r="T8" s="14">
        <f>S8/R8%</f>
        <v>80.92</v>
      </c>
      <c r="U8" s="14">
        <v>0</v>
      </c>
      <c r="V8" s="14">
        <v>0</v>
      </c>
      <c r="W8" s="14">
        <v>0</v>
      </c>
      <c r="X8" s="14">
        <v>600</v>
      </c>
      <c r="Y8" s="14">
        <v>0</v>
      </c>
      <c r="Z8" s="14">
        <f>Y8/X8%</f>
        <v>0</v>
      </c>
      <c r="AA8" s="14">
        <v>500</v>
      </c>
      <c r="AB8" s="14">
        <v>138</v>
      </c>
      <c r="AC8" s="14">
        <f>AB8/AA8%</f>
        <v>27.6</v>
      </c>
      <c r="AD8" s="14">
        <v>2000</v>
      </c>
      <c r="AE8" s="14">
        <v>937.3</v>
      </c>
      <c r="AF8" s="14">
        <f>AE8/AD8%</f>
        <v>46.864999999999995</v>
      </c>
      <c r="AG8" s="6">
        <v>4410</v>
      </c>
      <c r="AH8" s="14">
        <v>100</v>
      </c>
      <c r="AI8" s="14">
        <v>0</v>
      </c>
      <c r="AJ8" s="14">
        <f>AI8/AH8%</f>
        <v>0</v>
      </c>
      <c r="AK8" s="14">
        <v>0</v>
      </c>
      <c r="AL8" s="14">
        <v>0</v>
      </c>
      <c r="AM8" s="14">
        <v>0</v>
      </c>
      <c r="AN8" s="6">
        <v>4410</v>
      </c>
    </row>
    <row r="9" spans="1:40" ht="12.75" customHeight="1">
      <c r="A9" s="6">
        <v>4700</v>
      </c>
      <c r="B9" s="14">
        <f t="shared" si="0"/>
        <v>12245</v>
      </c>
      <c r="C9" s="14">
        <f t="shared" si="0"/>
        <v>4171</v>
      </c>
      <c r="D9" s="13">
        <f>C9/B9%</f>
        <v>34.06288280930992</v>
      </c>
      <c r="E9" s="14">
        <v>842</v>
      </c>
      <c r="F9" s="14">
        <v>330</v>
      </c>
      <c r="G9" s="14">
        <f>F9/E9%</f>
        <v>39.19239904988124</v>
      </c>
      <c r="H9" s="14">
        <v>50</v>
      </c>
      <c r="I9" s="14">
        <v>50</v>
      </c>
      <c r="J9" s="14">
        <f>I9/H9%</f>
        <v>100</v>
      </c>
      <c r="K9" s="14">
        <v>542</v>
      </c>
      <c r="L9" s="14">
        <v>50</v>
      </c>
      <c r="M9" s="14">
        <f>L9/K9%</f>
        <v>9.22509225092251</v>
      </c>
      <c r="N9" s="14">
        <v>300</v>
      </c>
      <c r="O9" s="14">
        <v>0</v>
      </c>
      <c r="P9" s="14">
        <f>O9/N9%</f>
        <v>0</v>
      </c>
      <c r="Q9" s="6">
        <v>4700</v>
      </c>
      <c r="R9" s="14">
        <v>515</v>
      </c>
      <c r="S9" s="14">
        <v>0</v>
      </c>
      <c r="T9" s="14">
        <f>S9/R9%</f>
        <v>0</v>
      </c>
      <c r="U9" s="14">
        <v>849</v>
      </c>
      <c r="V9" s="14">
        <v>523</v>
      </c>
      <c r="W9" s="14">
        <f>V9/U9%</f>
        <v>61.60188457008245</v>
      </c>
      <c r="X9" s="14">
        <v>1385</v>
      </c>
      <c r="Y9" s="14">
        <v>0</v>
      </c>
      <c r="Z9" s="14">
        <f>Y9/X9%</f>
        <v>0</v>
      </c>
      <c r="AA9" s="14">
        <v>1450</v>
      </c>
      <c r="AB9" s="14">
        <v>1335</v>
      </c>
      <c r="AC9" s="14">
        <f>AB9/AA9%</f>
        <v>92.06896551724138</v>
      </c>
      <c r="AD9" s="14">
        <v>1106</v>
      </c>
      <c r="AE9" s="14">
        <v>908</v>
      </c>
      <c r="AF9" s="14">
        <f>AE9/AD9%</f>
        <v>82.09764918625677</v>
      </c>
      <c r="AG9" s="6">
        <v>4700</v>
      </c>
      <c r="AH9" s="14">
        <v>206</v>
      </c>
      <c r="AI9" s="14">
        <v>0</v>
      </c>
      <c r="AJ9" s="14">
        <f>AI9/AH9%</f>
        <v>0</v>
      </c>
      <c r="AK9" s="14">
        <v>5000</v>
      </c>
      <c r="AL9" s="14">
        <v>975</v>
      </c>
      <c r="AM9" s="14">
        <f>AL9/AK9%</f>
        <v>19.5</v>
      </c>
      <c r="AN9" s="6">
        <v>4700</v>
      </c>
    </row>
    <row r="10" spans="1:40" ht="24" customHeight="1">
      <c r="A10" s="6" t="s">
        <v>15</v>
      </c>
      <c r="B10" s="13">
        <f>SUM(B6:B9)</f>
        <v>30180</v>
      </c>
      <c r="C10" s="13">
        <f>SUM(C6:C9)</f>
        <v>12713.68</v>
      </c>
      <c r="D10" s="13">
        <f>C10/B10%</f>
        <v>42.126176275679256</v>
      </c>
      <c r="E10" s="13">
        <f>SUM(E6:E9)</f>
        <v>1142</v>
      </c>
      <c r="F10" s="13">
        <f>SUM(F6:F9)</f>
        <v>618.8</v>
      </c>
      <c r="G10" s="14">
        <f>F10/E10%</f>
        <v>54.185639229422065</v>
      </c>
      <c r="H10" s="13">
        <f>SUM(H6:H9)</f>
        <v>50</v>
      </c>
      <c r="I10" s="13">
        <f>SUM(I6:I9)</f>
        <v>50</v>
      </c>
      <c r="J10" s="13">
        <f>I10/H10%</f>
        <v>100</v>
      </c>
      <c r="K10" s="13">
        <f>SUM(K6:K9)</f>
        <v>792</v>
      </c>
      <c r="L10" s="13">
        <f>SUM(L6:L9)</f>
        <v>129.2</v>
      </c>
      <c r="M10" s="13">
        <f>L10/K10%</f>
        <v>16.31313131313131</v>
      </c>
      <c r="N10" s="13">
        <f>SUM(N6:N9)</f>
        <v>900</v>
      </c>
      <c r="O10" s="13">
        <f>SUM(O6:O9)</f>
        <v>37.2</v>
      </c>
      <c r="P10" s="13">
        <f>O10/N10%</f>
        <v>4.133333333333334</v>
      </c>
      <c r="Q10" s="6" t="s">
        <v>15</v>
      </c>
      <c r="R10" s="13">
        <f>SUM(R6:R9)</f>
        <v>1015</v>
      </c>
      <c r="S10" s="13">
        <f>SUM(S6:S9)</f>
        <v>404.6</v>
      </c>
      <c r="T10" s="13">
        <f>S10/R10%</f>
        <v>39.862068965517246</v>
      </c>
      <c r="U10" s="13">
        <f>SUM(U6:U9)</f>
        <v>849</v>
      </c>
      <c r="V10" s="13">
        <f>SUM(V6:V9)</f>
        <v>523</v>
      </c>
      <c r="W10" s="13">
        <f>V10/U10%</f>
        <v>61.60188457008245</v>
      </c>
      <c r="X10" s="13">
        <f>SUM(X6:X9)</f>
        <v>1985</v>
      </c>
      <c r="Y10" s="13">
        <f>SUM(Y6:Y9)</f>
        <v>0</v>
      </c>
      <c r="Z10" s="13">
        <f>Y10/X10%</f>
        <v>0</v>
      </c>
      <c r="AA10" s="13">
        <f>SUM(AA6:AA9)</f>
        <v>1950</v>
      </c>
      <c r="AB10" s="13">
        <f>SUM(AB6:AB9)</f>
        <v>1473</v>
      </c>
      <c r="AC10" s="13">
        <f>AB10/AA10%</f>
        <v>75.53846153846153</v>
      </c>
      <c r="AD10" s="13">
        <f>SUM(AD6:AD9)</f>
        <v>3106</v>
      </c>
      <c r="AE10" s="13">
        <f>SUM(AE6:AE9)</f>
        <v>1845.3</v>
      </c>
      <c r="AF10" s="13">
        <f>AE10/AD10%</f>
        <v>59.41081777205409</v>
      </c>
      <c r="AG10" s="6" t="s">
        <v>15</v>
      </c>
      <c r="AH10" s="13">
        <f>SUM(AH6:AH9)</f>
        <v>306</v>
      </c>
      <c r="AI10" s="13">
        <f>SUM(AI6:AI9)</f>
        <v>0</v>
      </c>
      <c r="AJ10" s="13">
        <f>AI10/AH10%</f>
        <v>0</v>
      </c>
      <c r="AK10" s="13">
        <f>AK6+AK7+AK9</f>
        <v>18085</v>
      </c>
      <c r="AL10" s="13">
        <f>AL6+AL7+AL9</f>
        <v>7632.58</v>
      </c>
      <c r="AM10" s="13">
        <f>AL10/AK10%</f>
        <v>42.2039259054465</v>
      </c>
      <c r="AN10" s="35"/>
    </row>
    <row r="11" ht="13.5" customHeight="1"/>
    <row r="12" spans="1:37" s="39" customFormat="1" ht="31.5" customHeight="1">
      <c r="A12" s="76" t="s">
        <v>29</v>
      </c>
      <c r="B12" s="76"/>
      <c r="C12" s="76"/>
      <c r="D12" s="76"/>
      <c r="E12" s="76"/>
      <c r="F12" s="76"/>
      <c r="G12" s="76"/>
      <c r="H12" s="41"/>
      <c r="I12" s="41"/>
      <c r="J12" s="42"/>
      <c r="K12" s="41"/>
      <c r="L12" s="41"/>
      <c r="M12" s="42"/>
      <c r="N12" s="41"/>
      <c r="O12" s="41"/>
      <c r="P12" s="42"/>
      <c r="Q12" s="76" t="s">
        <v>29</v>
      </c>
      <c r="R12" s="76"/>
      <c r="S12" s="76"/>
      <c r="T12" s="76"/>
      <c r="U12" s="49"/>
      <c r="V12" s="49"/>
      <c r="W12" s="49"/>
      <c r="X12" s="41"/>
      <c r="Y12" s="41"/>
      <c r="Z12" s="42"/>
      <c r="AA12" s="50"/>
      <c r="AB12" s="50"/>
      <c r="AC12" s="50"/>
      <c r="AD12" s="50"/>
      <c r="AE12" s="50"/>
      <c r="AF12" s="50"/>
      <c r="AG12" s="50"/>
      <c r="AH12" s="76" t="s">
        <v>29</v>
      </c>
      <c r="AI12" s="76"/>
      <c r="AJ12" s="76"/>
      <c r="AK12" s="76"/>
    </row>
    <row r="13" spans="1:33" ht="12.75" hidden="1">
      <c r="A13" s="4"/>
      <c r="D13" s="12"/>
      <c r="G13" s="12"/>
      <c r="J13" s="12"/>
      <c r="M13" s="12"/>
      <c r="P13" s="12"/>
      <c r="Q13" s="12"/>
      <c r="T13" s="12"/>
      <c r="W13" s="12"/>
      <c r="Z13" s="12"/>
      <c r="AC13" s="12"/>
      <c r="AF13" s="12"/>
      <c r="AG13" s="12"/>
    </row>
    <row r="14" spans="1:39" s="38" customFormat="1" ht="15">
      <c r="A14" s="81" t="s">
        <v>0</v>
      </c>
      <c r="B14" s="87" t="s">
        <v>4</v>
      </c>
      <c r="C14" s="87"/>
      <c r="D14" s="87"/>
      <c r="E14" s="87" t="s">
        <v>19</v>
      </c>
      <c r="F14" s="87"/>
      <c r="G14" s="87"/>
      <c r="H14" s="87" t="s">
        <v>5</v>
      </c>
      <c r="I14" s="87"/>
      <c r="J14" s="87"/>
      <c r="K14" s="87" t="s">
        <v>6</v>
      </c>
      <c r="L14" s="87"/>
      <c r="M14" s="87"/>
      <c r="N14" s="87" t="s">
        <v>8</v>
      </c>
      <c r="O14" s="87"/>
      <c r="P14" s="87"/>
      <c r="Q14" s="81" t="s">
        <v>0</v>
      </c>
      <c r="R14" s="87" t="s">
        <v>9</v>
      </c>
      <c r="S14" s="87"/>
      <c r="T14" s="87"/>
      <c r="U14" s="87" t="s">
        <v>10</v>
      </c>
      <c r="V14" s="87"/>
      <c r="W14" s="87"/>
      <c r="X14" s="87" t="s">
        <v>16</v>
      </c>
      <c r="Y14" s="87"/>
      <c r="Z14" s="87"/>
      <c r="AA14" s="87" t="s">
        <v>17</v>
      </c>
      <c r="AB14" s="87"/>
      <c r="AC14" s="87"/>
      <c r="AD14" s="87" t="s">
        <v>18</v>
      </c>
      <c r="AE14" s="87"/>
      <c r="AF14" s="87"/>
      <c r="AG14" s="81" t="s">
        <v>0</v>
      </c>
      <c r="AH14" s="87" t="s">
        <v>28</v>
      </c>
      <c r="AI14" s="87"/>
      <c r="AJ14" s="87"/>
      <c r="AK14" s="87" t="s">
        <v>22</v>
      </c>
      <c r="AL14" s="87"/>
      <c r="AM14" s="87"/>
    </row>
    <row r="15" spans="1:39" ht="12.75" customHeight="1">
      <c r="A15" s="81"/>
      <c r="B15" s="6" t="s">
        <v>1</v>
      </c>
      <c r="C15" s="6" t="s">
        <v>2</v>
      </c>
      <c r="D15" s="10" t="s">
        <v>3</v>
      </c>
      <c r="E15" s="6" t="s">
        <v>1</v>
      </c>
      <c r="F15" s="6" t="s">
        <v>2</v>
      </c>
      <c r="G15" s="10" t="s">
        <v>3</v>
      </c>
      <c r="H15" s="6" t="s">
        <v>1</v>
      </c>
      <c r="I15" s="6" t="s">
        <v>2</v>
      </c>
      <c r="J15" s="10" t="s">
        <v>3</v>
      </c>
      <c r="K15" s="6" t="s">
        <v>1</v>
      </c>
      <c r="L15" s="6" t="s">
        <v>2</v>
      </c>
      <c r="M15" s="10" t="s">
        <v>3</v>
      </c>
      <c r="N15" s="6" t="s">
        <v>1</v>
      </c>
      <c r="O15" s="6" t="s">
        <v>2</v>
      </c>
      <c r="P15" s="10" t="s">
        <v>3</v>
      </c>
      <c r="Q15" s="81"/>
      <c r="R15" s="6" t="s">
        <v>1</v>
      </c>
      <c r="S15" s="6" t="s">
        <v>2</v>
      </c>
      <c r="T15" s="10" t="s">
        <v>3</v>
      </c>
      <c r="U15" s="6" t="s">
        <v>1</v>
      </c>
      <c r="V15" s="6" t="s">
        <v>2</v>
      </c>
      <c r="W15" s="10" t="s">
        <v>3</v>
      </c>
      <c r="X15" s="6" t="s">
        <v>1</v>
      </c>
      <c r="Y15" s="6" t="s">
        <v>2</v>
      </c>
      <c r="Z15" s="10" t="s">
        <v>3</v>
      </c>
      <c r="AA15" s="6" t="s">
        <v>1</v>
      </c>
      <c r="AB15" s="6" t="s">
        <v>2</v>
      </c>
      <c r="AC15" s="10" t="s">
        <v>3</v>
      </c>
      <c r="AD15" s="6" t="s">
        <v>1</v>
      </c>
      <c r="AE15" s="6" t="s">
        <v>2</v>
      </c>
      <c r="AF15" s="10" t="s">
        <v>3</v>
      </c>
      <c r="AG15" s="81"/>
      <c r="AH15" s="6" t="s">
        <v>1</v>
      </c>
      <c r="AI15" s="6" t="s">
        <v>2</v>
      </c>
      <c r="AJ15" s="10" t="s">
        <v>3</v>
      </c>
      <c r="AK15" s="6" t="s">
        <v>1</v>
      </c>
      <c r="AL15" s="6" t="s">
        <v>2</v>
      </c>
      <c r="AM15" s="10" t="s">
        <v>3</v>
      </c>
    </row>
    <row r="16" spans="1:40" ht="16.5" customHeight="1">
      <c r="A16" s="51">
        <v>4017</v>
      </c>
      <c r="B16" s="14">
        <f aca="true" t="shared" si="1" ref="B16:B42">E16+H16+K16+N16+R16+U16+X16+AA16+AD16+AH16+AK16</f>
        <v>56276</v>
      </c>
      <c r="C16" s="14">
        <f aca="true" t="shared" si="2" ref="C16:C42">F16+I16+L16+O16+S16+V16+Y16+AB16+AE16+AI16+AL16</f>
        <v>51147.78</v>
      </c>
      <c r="D16" s="13">
        <f aca="true" t="shared" si="3" ref="D16:D29">C16/B16%</f>
        <v>90.88737650152818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1">
        <v>4017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51">
        <v>4017</v>
      </c>
      <c r="AH16" s="65">
        <v>0</v>
      </c>
      <c r="AI16" s="65">
        <v>0</v>
      </c>
      <c r="AJ16" s="65">
        <v>0</v>
      </c>
      <c r="AK16" s="52">
        <v>56276</v>
      </c>
      <c r="AL16" s="52">
        <v>51147.78</v>
      </c>
      <c r="AM16" s="14">
        <f aca="true" t="shared" si="4" ref="AM16:AM29">AL16/AK16%</f>
        <v>90.88737650152818</v>
      </c>
      <c r="AN16" s="51">
        <v>4017</v>
      </c>
    </row>
    <row r="17" spans="1:40" ht="12.75" customHeight="1">
      <c r="A17" s="51">
        <v>4019</v>
      </c>
      <c r="B17" s="14">
        <f t="shared" si="1"/>
        <v>6961</v>
      </c>
      <c r="C17" s="14">
        <f t="shared" si="2"/>
        <v>6326</v>
      </c>
      <c r="D17" s="13">
        <f t="shared" si="3"/>
        <v>90.87774745007901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1">
        <v>4019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51">
        <v>4019</v>
      </c>
      <c r="AH17" s="65">
        <v>0</v>
      </c>
      <c r="AI17" s="65">
        <v>0</v>
      </c>
      <c r="AJ17" s="65">
        <v>0</v>
      </c>
      <c r="AK17" s="52">
        <v>6961</v>
      </c>
      <c r="AL17" s="52">
        <v>6326</v>
      </c>
      <c r="AM17" s="14">
        <f t="shared" si="4"/>
        <v>90.87774745007901</v>
      </c>
      <c r="AN17" s="51">
        <v>4019</v>
      </c>
    </row>
    <row r="18" spans="1:40" ht="12.75" customHeight="1">
      <c r="A18" s="51">
        <v>4117</v>
      </c>
      <c r="B18" s="14">
        <f t="shared" si="1"/>
        <v>8702</v>
      </c>
      <c r="C18" s="14">
        <f t="shared" si="2"/>
        <v>7700.12</v>
      </c>
      <c r="D18" s="13">
        <f t="shared" si="3"/>
        <v>88.48678464720754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1">
        <v>4117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51">
        <v>4117</v>
      </c>
      <c r="AH18" s="65">
        <v>0</v>
      </c>
      <c r="AI18" s="65">
        <v>0</v>
      </c>
      <c r="AJ18" s="65">
        <v>0</v>
      </c>
      <c r="AK18" s="52">
        <v>8702</v>
      </c>
      <c r="AL18" s="52">
        <v>7700.12</v>
      </c>
      <c r="AM18" s="14">
        <f t="shared" si="4"/>
        <v>88.48678464720754</v>
      </c>
      <c r="AN18" s="51">
        <v>4117</v>
      </c>
    </row>
    <row r="19" spans="1:40" ht="12.75" customHeight="1">
      <c r="A19" s="51">
        <v>4119</v>
      </c>
      <c r="B19" s="14">
        <f t="shared" si="1"/>
        <v>1076</v>
      </c>
      <c r="C19" s="14">
        <f t="shared" si="2"/>
        <v>952.37</v>
      </c>
      <c r="D19" s="13">
        <f t="shared" si="3"/>
        <v>88.51022304832713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1">
        <v>4119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51">
        <v>4119</v>
      </c>
      <c r="AH19" s="65">
        <v>0</v>
      </c>
      <c r="AI19" s="65">
        <v>0</v>
      </c>
      <c r="AJ19" s="65">
        <v>0</v>
      </c>
      <c r="AK19" s="52">
        <v>1076</v>
      </c>
      <c r="AL19" s="52">
        <v>952.37</v>
      </c>
      <c r="AM19" s="14">
        <f t="shared" si="4"/>
        <v>88.51022304832713</v>
      </c>
      <c r="AN19" s="51">
        <v>4119</v>
      </c>
    </row>
    <row r="20" spans="1:40" ht="12.75" customHeight="1">
      <c r="A20" s="51">
        <v>4127</v>
      </c>
      <c r="B20" s="14">
        <f t="shared" si="1"/>
        <v>1411</v>
      </c>
      <c r="C20" s="14">
        <f t="shared" si="2"/>
        <v>665.01</v>
      </c>
      <c r="D20" s="13">
        <f t="shared" si="3"/>
        <v>47.130403968816445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1">
        <v>4127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51">
        <v>4127</v>
      </c>
      <c r="AH20" s="65">
        <v>0</v>
      </c>
      <c r="AI20" s="65">
        <v>0</v>
      </c>
      <c r="AJ20" s="65">
        <v>0</v>
      </c>
      <c r="AK20" s="52">
        <v>1411</v>
      </c>
      <c r="AL20" s="52">
        <v>665.01</v>
      </c>
      <c r="AM20" s="14">
        <f t="shared" si="4"/>
        <v>47.130403968816445</v>
      </c>
      <c r="AN20" s="51">
        <v>4127</v>
      </c>
    </row>
    <row r="21" spans="1:40" ht="12.75" customHeight="1">
      <c r="A21" s="51">
        <v>4129</v>
      </c>
      <c r="B21" s="14">
        <f t="shared" si="1"/>
        <v>175</v>
      </c>
      <c r="C21" s="14">
        <f t="shared" si="2"/>
        <v>82.59</v>
      </c>
      <c r="D21" s="13">
        <f t="shared" si="3"/>
        <v>47.19428571428572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1">
        <v>4129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51">
        <v>4129</v>
      </c>
      <c r="AH21" s="65">
        <v>0</v>
      </c>
      <c r="AI21" s="65">
        <v>0</v>
      </c>
      <c r="AJ21" s="65">
        <v>0</v>
      </c>
      <c r="AK21" s="52">
        <v>175</v>
      </c>
      <c r="AL21" s="52">
        <v>82.59</v>
      </c>
      <c r="AM21" s="14">
        <f t="shared" si="4"/>
        <v>47.19428571428572</v>
      </c>
      <c r="AN21" s="51">
        <v>4129</v>
      </c>
    </row>
    <row r="22" spans="1:40" ht="12.75" customHeight="1">
      <c r="A22" s="51">
        <v>4170</v>
      </c>
      <c r="B22" s="14">
        <f t="shared" si="1"/>
        <v>1160</v>
      </c>
      <c r="C22" s="14">
        <f t="shared" si="2"/>
        <v>1160</v>
      </c>
      <c r="D22" s="13">
        <f t="shared" si="3"/>
        <v>100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1">
        <v>4170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51">
        <v>4170</v>
      </c>
      <c r="AH22" s="65">
        <v>0</v>
      </c>
      <c r="AI22" s="65">
        <v>0</v>
      </c>
      <c r="AJ22" s="65">
        <v>0</v>
      </c>
      <c r="AK22" s="52">
        <v>1160</v>
      </c>
      <c r="AL22" s="52">
        <v>1160</v>
      </c>
      <c r="AM22" s="14">
        <f t="shared" si="4"/>
        <v>100</v>
      </c>
      <c r="AN22" s="51">
        <v>4170</v>
      </c>
    </row>
    <row r="23" spans="1:40" ht="12.75" customHeight="1">
      <c r="A23" s="51">
        <v>4177</v>
      </c>
      <c r="B23" s="14">
        <f t="shared" si="1"/>
        <v>104172</v>
      </c>
      <c r="C23" s="14">
        <f t="shared" si="2"/>
        <v>91171.27</v>
      </c>
      <c r="D23" s="13">
        <f t="shared" si="3"/>
        <v>87.51993817916522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1">
        <v>4177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51">
        <v>4177</v>
      </c>
      <c r="AH23" s="65">
        <v>0</v>
      </c>
      <c r="AI23" s="65">
        <v>0</v>
      </c>
      <c r="AJ23" s="65">
        <v>0</v>
      </c>
      <c r="AK23" s="52">
        <v>104172</v>
      </c>
      <c r="AL23" s="52">
        <v>91171.27</v>
      </c>
      <c r="AM23" s="14">
        <f t="shared" si="4"/>
        <v>87.51993817916522</v>
      </c>
      <c r="AN23" s="51">
        <v>4177</v>
      </c>
    </row>
    <row r="24" spans="1:40" ht="12.75" customHeight="1">
      <c r="A24" s="51">
        <v>4179</v>
      </c>
      <c r="B24" s="14">
        <f t="shared" si="1"/>
        <v>12884</v>
      </c>
      <c r="C24" s="14">
        <f t="shared" si="2"/>
        <v>11276.13</v>
      </c>
      <c r="D24" s="13">
        <f t="shared" si="3"/>
        <v>87.52041291524371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1">
        <v>4179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51">
        <v>4179</v>
      </c>
      <c r="AH24" s="65">
        <v>0</v>
      </c>
      <c r="AI24" s="65">
        <v>0</v>
      </c>
      <c r="AJ24" s="65">
        <v>0</v>
      </c>
      <c r="AK24" s="52">
        <v>12884</v>
      </c>
      <c r="AL24" s="52">
        <v>11276.13</v>
      </c>
      <c r="AM24" s="14">
        <f t="shared" si="4"/>
        <v>87.52041291524371</v>
      </c>
      <c r="AN24" s="51">
        <v>4179</v>
      </c>
    </row>
    <row r="25" spans="1:40" ht="12.75" customHeight="1">
      <c r="A25" s="51">
        <v>4217</v>
      </c>
      <c r="B25" s="14">
        <f t="shared" si="1"/>
        <v>28344</v>
      </c>
      <c r="C25" s="14">
        <f t="shared" si="2"/>
        <v>26638.98</v>
      </c>
      <c r="D25" s="13">
        <f t="shared" si="3"/>
        <v>93.98454699407282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1">
        <v>4217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51">
        <v>4217</v>
      </c>
      <c r="AH25" s="65">
        <v>0</v>
      </c>
      <c r="AI25" s="65">
        <v>0</v>
      </c>
      <c r="AJ25" s="65">
        <v>0</v>
      </c>
      <c r="AK25" s="52">
        <v>28344</v>
      </c>
      <c r="AL25" s="52">
        <v>26638.98</v>
      </c>
      <c r="AM25" s="14">
        <f t="shared" si="4"/>
        <v>93.98454699407282</v>
      </c>
      <c r="AN25" s="51">
        <v>4217</v>
      </c>
    </row>
    <row r="26" spans="1:40" ht="12.75" customHeight="1">
      <c r="A26" s="51">
        <v>4219</v>
      </c>
      <c r="B26" s="14">
        <f t="shared" si="1"/>
        <v>3506</v>
      </c>
      <c r="C26" s="14">
        <f t="shared" si="2"/>
        <v>3294.75</v>
      </c>
      <c r="D26" s="13">
        <f t="shared" si="3"/>
        <v>93.97461494580718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1">
        <v>4219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51">
        <v>4219</v>
      </c>
      <c r="AH26" s="65">
        <v>0</v>
      </c>
      <c r="AI26" s="65">
        <v>0</v>
      </c>
      <c r="AJ26" s="65">
        <v>0</v>
      </c>
      <c r="AK26" s="52">
        <v>3506</v>
      </c>
      <c r="AL26" s="52">
        <v>3294.75</v>
      </c>
      <c r="AM26" s="14">
        <f t="shared" si="4"/>
        <v>93.97461494580718</v>
      </c>
      <c r="AN26" s="51">
        <v>4219</v>
      </c>
    </row>
    <row r="27" spans="1:40" ht="12.75" customHeight="1">
      <c r="A27" s="51">
        <v>4227</v>
      </c>
      <c r="B27" s="14">
        <f t="shared" si="1"/>
        <v>20931</v>
      </c>
      <c r="C27" s="14">
        <f t="shared" si="2"/>
        <v>16863.46</v>
      </c>
      <c r="D27" s="13">
        <f t="shared" si="3"/>
        <v>80.56691032439922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1">
        <v>4227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51">
        <v>4227</v>
      </c>
      <c r="AH27" s="65">
        <v>0</v>
      </c>
      <c r="AI27" s="65">
        <v>0</v>
      </c>
      <c r="AJ27" s="65">
        <v>0</v>
      </c>
      <c r="AK27" s="52">
        <v>20931</v>
      </c>
      <c r="AL27" s="52">
        <v>16863.46</v>
      </c>
      <c r="AM27" s="14">
        <f t="shared" si="4"/>
        <v>80.56691032439922</v>
      </c>
      <c r="AN27" s="51">
        <v>4227</v>
      </c>
    </row>
    <row r="28" spans="1:40" ht="12.75" customHeight="1">
      <c r="A28" s="51">
        <v>4229</v>
      </c>
      <c r="B28" s="14">
        <f t="shared" si="1"/>
        <v>2589</v>
      </c>
      <c r="C28" s="14">
        <f t="shared" si="2"/>
        <v>2085.68</v>
      </c>
      <c r="D28" s="13">
        <f t="shared" si="3"/>
        <v>80.55928930088837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1">
        <v>4229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51">
        <v>4229</v>
      </c>
      <c r="AH28" s="65">
        <v>0</v>
      </c>
      <c r="AI28" s="65">
        <v>0</v>
      </c>
      <c r="AJ28" s="65">
        <v>0</v>
      </c>
      <c r="AK28" s="52">
        <v>2589</v>
      </c>
      <c r="AL28" s="52">
        <v>2085.68</v>
      </c>
      <c r="AM28" s="14">
        <f t="shared" si="4"/>
        <v>80.55928930088837</v>
      </c>
      <c r="AN28" s="51">
        <v>4229</v>
      </c>
    </row>
    <row r="29" spans="1:40" ht="12.75" customHeight="1">
      <c r="A29" s="6">
        <v>4240</v>
      </c>
      <c r="B29" s="14">
        <f t="shared" si="1"/>
        <v>860</v>
      </c>
      <c r="C29" s="14">
        <f t="shared" si="2"/>
        <v>652.52</v>
      </c>
      <c r="D29" s="13">
        <f t="shared" si="3"/>
        <v>75.87441860465117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6">
        <v>4240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">
        <v>4240</v>
      </c>
      <c r="AH29" s="65">
        <v>0</v>
      </c>
      <c r="AI29" s="65">
        <v>0</v>
      </c>
      <c r="AJ29" s="65">
        <v>0</v>
      </c>
      <c r="AK29" s="14">
        <v>860</v>
      </c>
      <c r="AL29" s="14">
        <v>652.52</v>
      </c>
      <c r="AM29" s="14">
        <f t="shared" si="4"/>
        <v>75.87441860465117</v>
      </c>
      <c r="AN29" s="6">
        <v>4240</v>
      </c>
    </row>
    <row r="30" spans="1:40" ht="12.75" customHeight="1">
      <c r="A30" s="6">
        <v>4247</v>
      </c>
      <c r="B30" s="14">
        <f t="shared" si="1"/>
        <v>31205</v>
      </c>
      <c r="C30" s="14">
        <f t="shared" si="2"/>
        <v>30840.33</v>
      </c>
      <c r="D30" s="13">
        <f>C30/B30%</f>
        <v>98.83137317737543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6">
        <v>4247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">
        <v>4247</v>
      </c>
      <c r="AH30" s="65">
        <v>0</v>
      </c>
      <c r="AI30" s="65">
        <v>0</v>
      </c>
      <c r="AJ30" s="65">
        <v>0</v>
      </c>
      <c r="AK30" s="14">
        <v>31205</v>
      </c>
      <c r="AL30" s="14">
        <v>30840.33</v>
      </c>
      <c r="AM30" s="14">
        <f>AL30/AK30%</f>
        <v>98.83137317737543</v>
      </c>
      <c r="AN30" s="6">
        <v>4247</v>
      </c>
    </row>
    <row r="31" spans="1:40" ht="12.75" customHeight="1">
      <c r="A31" s="6">
        <v>4249</v>
      </c>
      <c r="B31" s="14">
        <f t="shared" si="1"/>
        <v>3859</v>
      </c>
      <c r="C31" s="14">
        <f t="shared" si="2"/>
        <v>3814.35</v>
      </c>
      <c r="D31" s="13">
        <f aca="true" t="shared" si="5" ref="D31:D47">C31/B31%</f>
        <v>98.84296449857474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6">
        <v>4249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">
        <v>4249</v>
      </c>
      <c r="AH31" s="65">
        <v>0</v>
      </c>
      <c r="AI31" s="65">
        <v>0</v>
      </c>
      <c r="AJ31" s="65">
        <v>0</v>
      </c>
      <c r="AK31" s="14">
        <v>3859</v>
      </c>
      <c r="AL31" s="14">
        <v>3814.35</v>
      </c>
      <c r="AM31" s="14">
        <f aca="true" t="shared" si="6" ref="AM31:AM47">AL31/AK31%</f>
        <v>98.84296449857474</v>
      </c>
      <c r="AN31" s="6">
        <v>4249</v>
      </c>
    </row>
    <row r="32" spans="1:40" ht="12.75" customHeight="1">
      <c r="A32" s="6">
        <v>4277</v>
      </c>
      <c r="B32" s="14">
        <f t="shared" si="1"/>
        <v>534</v>
      </c>
      <c r="C32" s="14">
        <f t="shared" si="2"/>
        <v>0</v>
      </c>
      <c r="D32" s="13">
        <f t="shared" si="5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6">
        <v>4277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">
        <v>4277</v>
      </c>
      <c r="AH32" s="65">
        <v>0</v>
      </c>
      <c r="AI32" s="65">
        <v>0</v>
      </c>
      <c r="AJ32" s="65">
        <v>0</v>
      </c>
      <c r="AK32" s="14">
        <v>534</v>
      </c>
      <c r="AL32" s="14">
        <v>0</v>
      </c>
      <c r="AM32" s="14">
        <f t="shared" si="6"/>
        <v>0</v>
      </c>
      <c r="AN32" s="6">
        <v>4277</v>
      </c>
    </row>
    <row r="33" spans="1:40" ht="12.75" customHeight="1">
      <c r="A33" s="6">
        <v>4279</v>
      </c>
      <c r="B33" s="14">
        <f t="shared" si="1"/>
        <v>66</v>
      </c>
      <c r="C33" s="14">
        <f t="shared" si="2"/>
        <v>0</v>
      </c>
      <c r="D33" s="13">
        <f t="shared" si="5"/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6">
        <v>4279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">
        <v>4279</v>
      </c>
      <c r="AH33" s="65">
        <v>0</v>
      </c>
      <c r="AI33" s="65">
        <v>0</v>
      </c>
      <c r="AJ33" s="65">
        <v>0</v>
      </c>
      <c r="AK33" s="14">
        <v>66</v>
      </c>
      <c r="AL33" s="14">
        <v>0</v>
      </c>
      <c r="AM33" s="14">
        <f t="shared" si="6"/>
        <v>0</v>
      </c>
      <c r="AN33" s="6">
        <v>4279</v>
      </c>
    </row>
    <row r="34" spans="1:40" ht="12.75" customHeight="1">
      <c r="A34" s="6">
        <v>4307</v>
      </c>
      <c r="B34" s="14">
        <f t="shared" si="1"/>
        <v>53992</v>
      </c>
      <c r="C34" s="14">
        <f t="shared" si="2"/>
        <v>33790.93</v>
      </c>
      <c r="D34" s="13">
        <f t="shared" si="5"/>
        <v>62.58506815824567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6">
        <v>4307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">
        <v>4307</v>
      </c>
      <c r="AH34" s="65">
        <v>0</v>
      </c>
      <c r="AI34" s="65">
        <v>0</v>
      </c>
      <c r="AJ34" s="65">
        <v>0</v>
      </c>
      <c r="AK34" s="14">
        <v>53992</v>
      </c>
      <c r="AL34" s="14">
        <v>33790.93</v>
      </c>
      <c r="AM34" s="14">
        <f t="shared" si="6"/>
        <v>62.58506815824567</v>
      </c>
      <c r="AN34" s="6">
        <v>4307</v>
      </c>
    </row>
    <row r="35" spans="1:40" ht="12.75" customHeight="1">
      <c r="A35" s="6">
        <v>4309</v>
      </c>
      <c r="B35" s="14">
        <f t="shared" si="1"/>
        <v>6678</v>
      </c>
      <c r="C35" s="14">
        <f t="shared" si="2"/>
        <v>4179.27</v>
      </c>
      <c r="D35" s="13">
        <f t="shared" si="5"/>
        <v>62.5826594788859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6">
        <v>4309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">
        <v>4309</v>
      </c>
      <c r="AH35" s="65">
        <v>0</v>
      </c>
      <c r="AI35" s="65">
        <v>0</v>
      </c>
      <c r="AJ35" s="65">
        <v>0</v>
      </c>
      <c r="AK35" s="14">
        <v>6678</v>
      </c>
      <c r="AL35" s="14">
        <v>4179.27</v>
      </c>
      <c r="AM35" s="14">
        <f t="shared" si="6"/>
        <v>62.5826594788859</v>
      </c>
      <c r="AN35" s="6">
        <v>4309</v>
      </c>
    </row>
    <row r="36" spans="1:40" ht="12.75" customHeight="1">
      <c r="A36" s="6">
        <v>4360</v>
      </c>
      <c r="B36" s="14">
        <f t="shared" si="1"/>
        <v>200</v>
      </c>
      <c r="C36" s="14">
        <f t="shared" si="2"/>
        <v>116.57</v>
      </c>
      <c r="D36" s="13">
        <f t="shared" si="5"/>
        <v>58.285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6">
        <v>4360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  <c r="AG36" s="6">
        <v>4360</v>
      </c>
      <c r="AH36" s="65">
        <v>0</v>
      </c>
      <c r="AI36" s="65">
        <v>0</v>
      </c>
      <c r="AJ36" s="65">
        <v>0</v>
      </c>
      <c r="AK36" s="14">
        <v>200</v>
      </c>
      <c r="AL36" s="14">
        <v>116.57</v>
      </c>
      <c r="AM36" s="14">
        <f t="shared" si="6"/>
        <v>58.285</v>
      </c>
      <c r="AN36" s="6">
        <v>4360</v>
      </c>
    </row>
    <row r="37" spans="1:40" ht="12.75" customHeight="1">
      <c r="A37" s="6">
        <v>4367</v>
      </c>
      <c r="B37" s="14">
        <f t="shared" si="1"/>
        <v>312</v>
      </c>
      <c r="C37" s="14">
        <f t="shared" si="2"/>
        <v>312</v>
      </c>
      <c r="D37" s="13">
        <f t="shared" si="5"/>
        <v>100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6">
        <v>4367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">
        <v>4367</v>
      </c>
      <c r="AH37" s="65">
        <v>0</v>
      </c>
      <c r="AI37" s="65">
        <v>0</v>
      </c>
      <c r="AJ37" s="65">
        <v>0</v>
      </c>
      <c r="AK37" s="14">
        <v>312</v>
      </c>
      <c r="AL37" s="14">
        <v>312</v>
      </c>
      <c r="AM37" s="14">
        <f t="shared" si="6"/>
        <v>100</v>
      </c>
      <c r="AN37" s="6">
        <v>4367</v>
      </c>
    </row>
    <row r="38" spans="1:40" ht="12.75" customHeight="1">
      <c r="A38" s="6">
        <v>4369</v>
      </c>
      <c r="B38" s="14">
        <f t="shared" si="1"/>
        <v>38</v>
      </c>
      <c r="C38" s="14">
        <f t="shared" si="2"/>
        <v>38</v>
      </c>
      <c r="D38" s="13">
        <f t="shared" si="5"/>
        <v>100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6">
        <v>4369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">
        <v>4369</v>
      </c>
      <c r="AH38" s="65">
        <v>0</v>
      </c>
      <c r="AI38" s="65">
        <v>0</v>
      </c>
      <c r="AJ38" s="65">
        <v>0</v>
      </c>
      <c r="AK38" s="14">
        <v>38</v>
      </c>
      <c r="AL38" s="14">
        <v>38</v>
      </c>
      <c r="AM38" s="14">
        <f t="shared" si="6"/>
        <v>100</v>
      </c>
      <c r="AN38" s="6">
        <v>4369</v>
      </c>
    </row>
    <row r="39" spans="1:40" ht="12.75" customHeight="1">
      <c r="A39" s="6">
        <v>4407</v>
      </c>
      <c r="B39" s="14">
        <f t="shared" si="1"/>
        <v>3958</v>
      </c>
      <c r="C39" s="14">
        <f t="shared" si="2"/>
        <v>3954.73</v>
      </c>
      <c r="D39" s="13">
        <f t="shared" si="5"/>
        <v>99.91738251642244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6">
        <v>4407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">
        <v>4407</v>
      </c>
      <c r="AH39" s="65">
        <v>0</v>
      </c>
      <c r="AI39" s="65">
        <v>0</v>
      </c>
      <c r="AJ39" s="65">
        <v>0</v>
      </c>
      <c r="AK39" s="14">
        <v>3958</v>
      </c>
      <c r="AL39" s="14">
        <v>3954.73</v>
      </c>
      <c r="AM39" s="14">
        <f t="shared" si="6"/>
        <v>99.91738251642244</v>
      </c>
      <c r="AN39" s="6">
        <v>4407</v>
      </c>
    </row>
    <row r="40" spans="1:40" ht="12.75" customHeight="1">
      <c r="A40" s="6">
        <v>4409</v>
      </c>
      <c r="B40" s="14">
        <f t="shared" si="1"/>
        <v>490</v>
      </c>
      <c r="C40" s="14">
        <f t="shared" si="2"/>
        <v>489.14</v>
      </c>
      <c r="D40" s="13">
        <f t="shared" si="5"/>
        <v>99.82448979591835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6">
        <v>4409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">
        <v>4409</v>
      </c>
      <c r="AH40" s="65">
        <v>0</v>
      </c>
      <c r="AI40" s="65">
        <v>0</v>
      </c>
      <c r="AJ40" s="65">
        <v>0</v>
      </c>
      <c r="AK40" s="14">
        <v>490</v>
      </c>
      <c r="AL40" s="14">
        <v>489.14</v>
      </c>
      <c r="AM40" s="14">
        <f t="shared" si="6"/>
        <v>99.82448979591835</v>
      </c>
      <c r="AN40" s="6">
        <v>4409</v>
      </c>
    </row>
    <row r="41" spans="1:40" ht="12.75" customHeight="1">
      <c r="A41" s="6">
        <v>4417</v>
      </c>
      <c r="B41" s="14">
        <f t="shared" si="1"/>
        <v>1112</v>
      </c>
      <c r="C41" s="14">
        <f t="shared" si="2"/>
        <v>817.02</v>
      </c>
      <c r="D41" s="13">
        <f t="shared" si="5"/>
        <v>73.47302158273382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6">
        <v>4417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">
        <v>4417</v>
      </c>
      <c r="AH41" s="65">
        <v>0</v>
      </c>
      <c r="AI41" s="65">
        <v>0</v>
      </c>
      <c r="AJ41" s="65">
        <v>0</v>
      </c>
      <c r="AK41" s="14">
        <v>1112</v>
      </c>
      <c r="AL41" s="14">
        <v>817.02</v>
      </c>
      <c r="AM41" s="14">
        <f t="shared" si="6"/>
        <v>73.47302158273382</v>
      </c>
      <c r="AN41" s="6">
        <v>4417</v>
      </c>
    </row>
    <row r="42" spans="1:40" ht="12.75" customHeight="1">
      <c r="A42" s="6">
        <v>4419</v>
      </c>
      <c r="B42" s="14">
        <f t="shared" si="1"/>
        <v>138</v>
      </c>
      <c r="C42" s="14">
        <f t="shared" si="2"/>
        <v>101.06</v>
      </c>
      <c r="D42" s="13">
        <f t="shared" si="5"/>
        <v>73.23188405797102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6">
        <v>4419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14"/>
      <c r="AG42" s="6">
        <v>4419</v>
      </c>
      <c r="AH42" s="65">
        <v>0</v>
      </c>
      <c r="AI42" s="65">
        <v>0</v>
      </c>
      <c r="AJ42" s="65">
        <v>0</v>
      </c>
      <c r="AK42" s="14">
        <v>138</v>
      </c>
      <c r="AL42" s="14">
        <v>101.06</v>
      </c>
      <c r="AM42" s="14">
        <f t="shared" si="6"/>
        <v>73.23188405797102</v>
      </c>
      <c r="AN42" s="6">
        <v>4419</v>
      </c>
    </row>
    <row r="43" spans="1:40" ht="12.75" customHeight="1">
      <c r="A43" s="6">
        <v>4440</v>
      </c>
      <c r="B43" s="14">
        <f aca="true" t="shared" si="7" ref="B43:C47">E43+H43+K43+N43+R43+U43+X43+AA43+AD43+AH43+AK43</f>
        <v>45368</v>
      </c>
      <c r="C43" s="14">
        <f t="shared" si="7"/>
        <v>45366.14</v>
      </c>
      <c r="D43" s="13">
        <f t="shared" si="5"/>
        <v>99.99590019396932</v>
      </c>
      <c r="E43" s="14">
        <v>993</v>
      </c>
      <c r="F43" s="14">
        <v>993</v>
      </c>
      <c r="G43" s="14">
        <f>F43/E43%</f>
        <v>100</v>
      </c>
      <c r="H43" s="14">
        <v>895</v>
      </c>
      <c r="I43" s="14">
        <v>895</v>
      </c>
      <c r="J43" s="14">
        <f>I43/H43%</f>
        <v>100.00000000000001</v>
      </c>
      <c r="K43" s="14">
        <v>3179</v>
      </c>
      <c r="L43" s="14">
        <v>3179</v>
      </c>
      <c r="M43" s="14">
        <f>L43/K43%</f>
        <v>100</v>
      </c>
      <c r="N43" s="14">
        <v>200</v>
      </c>
      <c r="O43" s="14">
        <v>200</v>
      </c>
      <c r="P43" s="14">
        <f>O43/N43%</f>
        <v>100</v>
      </c>
      <c r="Q43" s="6">
        <v>4440</v>
      </c>
      <c r="R43" s="14">
        <v>4172</v>
      </c>
      <c r="S43" s="14">
        <v>4172</v>
      </c>
      <c r="T43" s="14">
        <f>S43/R43%</f>
        <v>100</v>
      </c>
      <c r="U43" s="14">
        <v>0</v>
      </c>
      <c r="V43" s="65">
        <v>0</v>
      </c>
      <c r="W43" s="65">
        <v>0</v>
      </c>
      <c r="X43" s="14">
        <v>1422</v>
      </c>
      <c r="Y43" s="14">
        <v>1421.86</v>
      </c>
      <c r="Z43" s="14">
        <f>Y43/X43%</f>
        <v>99.99015471167368</v>
      </c>
      <c r="AA43" s="14">
        <v>4412</v>
      </c>
      <c r="AB43" s="14">
        <v>4411.2</v>
      </c>
      <c r="AC43" s="14">
        <f>AB43/AA43%</f>
        <v>99.9818676337262</v>
      </c>
      <c r="AD43" s="14">
        <v>28109</v>
      </c>
      <c r="AE43" s="14">
        <v>28108.08</v>
      </c>
      <c r="AF43" s="14">
        <f>AE43/AD43%</f>
        <v>99.9967270269309</v>
      </c>
      <c r="AG43" s="6">
        <v>4440</v>
      </c>
      <c r="AH43" s="14">
        <v>1986</v>
      </c>
      <c r="AI43" s="14">
        <v>1986</v>
      </c>
      <c r="AJ43" s="14">
        <f>AI43/AH43%</f>
        <v>100</v>
      </c>
      <c r="AK43" s="14">
        <v>0</v>
      </c>
      <c r="AL43" s="14">
        <v>0</v>
      </c>
      <c r="AM43" s="14">
        <v>0</v>
      </c>
      <c r="AN43" s="6">
        <v>4440</v>
      </c>
    </row>
    <row r="44" spans="1:40" ht="12.75" customHeight="1">
      <c r="A44" s="6">
        <v>4447</v>
      </c>
      <c r="B44" s="14">
        <f t="shared" si="7"/>
        <v>1096</v>
      </c>
      <c r="C44" s="14">
        <f t="shared" si="7"/>
        <v>1091.16</v>
      </c>
      <c r="D44" s="13">
        <f t="shared" si="5"/>
        <v>99.55839416058394</v>
      </c>
      <c r="E44" s="14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6">
        <v>4447</v>
      </c>
      <c r="R44" s="14">
        <v>0</v>
      </c>
      <c r="S44" s="14">
        <v>0</v>
      </c>
      <c r="T44" s="14">
        <v>0</v>
      </c>
      <c r="U44" s="14">
        <v>0</v>
      </c>
      <c r="V44" s="65">
        <v>0</v>
      </c>
      <c r="W44" s="65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6">
        <v>4447</v>
      </c>
      <c r="AH44" s="14">
        <v>0</v>
      </c>
      <c r="AI44" s="14">
        <v>0</v>
      </c>
      <c r="AJ44" s="14">
        <v>0</v>
      </c>
      <c r="AK44" s="14">
        <v>1096</v>
      </c>
      <c r="AL44" s="14">
        <v>1091.16</v>
      </c>
      <c r="AM44" s="14">
        <f t="shared" si="6"/>
        <v>99.55839416058394</v>
      </c>
      <c r="AN44" s="6">
        <v>4447</v>
      </c>
    </row>
    <row r="45" spans="1:40" ht="12.75" customHeight="1">
      <c r="A45" s="6">
        <v>4449</v>
      </c>
      <c r="B45" s="14">
        <f t="shared" si="7"/>
        <v>135</v>
      </c>
      <c r="C45" s="14">
        <f t="shared" si="7"/>
        <v>134.95</v>
      </c>
      <c r="D45" s="13">
        <f t="shared" si="5"/>
        <v>99.96296296296295</v>
      </c>
      <c r="E45" s="14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6">
        <v>4449</v>
      </c>
      <c r="R45" s="14">
        <v>0</v>
      </c>
      <c r="S45" s="14">
        <v>0</v>
      </c>
      <c r="T45" s="14">
        <v>0</v>
      </c>
      <c r="U45" s="14">
        <v>0</v>
      </c>
      <c r="V45" s="65">
        <v>0</v>
      </c>
      <c r="W45" s="65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6">
        <v>4449</v>
      </c>
      <c r="AH45" s="14">
        <v>0</v>
      </c>
      <c r="AI45" s="14">
        <v>0</v>
      </c>
      <c r="AJ45" s="14">
        <v>0</v>
      </c>
      <c r="AK45" s="14">
        <v>135</v>
      </c>
      <c r="AL45" s="14">
        <v>134.95</v>
      </c>
      <c r="AM45" s="14">
        <f t="shared" si="6"/>
        <v>99.96296296296295</v>
      </c>
      <c r="AN45" s="6">
        <v>4449</v>
      </c>
    </row>
    <row r="46" spans="1:40" ht="12.75" customHeight="1">
      <c r="A46" s="6">
        <v>6067</v>
      </c>
      <c r="B46" s="14">
        <f t="shared" si="7"/>
        <v>42075</v>
      </c>
      <c r="C46" s="14">
        <f t="shared" si="7"/>
        <v>39070.62</v>
      </c>
      <c r="D46" s="13">
        <f t="shared" si="5"/>
        <v>92.85946524064171</v>
      </c>
      <c r="E46" s="14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6">
        <v>6067</v>
      </c>
      <c r="R46" s="14">
        <v>0</v>
      </c>
      <c r="S46" s="14">
        <v>0</v>
      </c>
      <c r="T46" s="14">
        <v>0</v>
      </c>
      <c r="U46" s="14">
        <v>0</v>
      </c>
      <c r="V46" s="65">
        <v>0</v>
      </c>
      <c r="W46" s="65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6">
        <v>6067</v>
      </c>
      <c r="AH46" s="14">
        <v>0</v>
      </c>
      <c r="AI46" s="14">
        <v>0</v>
      </c>
      <c r="AJ46" s="14">
        <v>0</v>
      </c>
      <c r="AK46" s="14">
        <v>42075</v>
      </c>
      <c r="AL46" s="14">
        <v>39070.62</v>
      </c>
      <c r="AM46" s="14">
        <f t="shared" si="6"/>
        <v>92.85946524064171</v>
      </c>
      <c r="AN46" s="6">
        <v>6067</v>
      </c>
    </row>
    <row r="47" spans="1:40" ht="12.75" customHeight="1">
      <c r="A47" s="6">
        <v>6069</v>
      </c>
      <c r="B47" s="14">
        <f t="shared" si="7"/>
        <v>7425</v>
      </c>
      <c r="C47" s="14">
        <f t="shared" si="7"/>
        <v>6894.81</v>
      </c>
      <c r="D47" s="13">
        <f t="shared" si="5"/>
        <v>92.85939393939394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6">
        <v>6069</v>
      </c>
      <c r="R47" s="14">
        <v>0</v>
      </c>
      <c r="S47" s="14">
        <v>0</v>
      </c>
      <c r="T47" s="14">
        <v>0</v>
      </c>
      <c r="U47" s="14">
        <v>0</v>
      </c>
      <c r="V47" s="65">
        <v>0</v>
      </c>
      <c r="W47" s="65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6">
        <v>6069</v>
      </c>
      <c r="AH47" s="14">
        <v>0</v>
      </c>
      <c r="AI47" s="14">
        <v>0</v>
      </c>
      <c r="AJ47" s="14">
        <v>0</v>
      </c>
      <c r="AK47" s="14">
        <v>7425</v>
      </c>
      <c r="AL47" s="14">
        <v>6894.81</v>
      </c>
      <c r="AM47" s="14">
        <f t="shared" si="6"/>
        <v>92.85939393939394</v>
      </c>
      <c r="AN47" s="6">
        <v>6069</v>
      </c>
    </row>
    <row r="48" spans="1:39" ht="27" customHeight="1">
      <c r="A48" s="6" t="s">
        <v>15</v>
      </c>
      <c r="B48" s="13">
        <f>SUM(B16:B47)</f>
        <v>447728</v>
      </c>
      <c r="C48" s="13">
        <f>SUM(C16:C47)</f>
        <v>391027.74000000005</v>
      </c>
      <c r="D48" s="13">
        <f>C48/B48%</f>
        <v>87.3360031090305</v>
      </c>
      <c r="E48" s="13">
        <f>SUM(E30:E43)</f>
        <v>993</v>
      </c>
      <c r="F48" s="13">
        <f>SUM(F30:F43)</f>
        <v>993</v>
      </c>
      <c r="G48" s="13">
        <f>F48/E48%</f>
        <v>100</v>
      </c>
      <c r="H48" s="13">
        <f>SUM(H30:H43)</f>
        <v>895</v>
      </c>
      <c r="I48" s="13">
        <f>SUM(I30:I43)</f>
        <v>895</v>
      </c>
      <c r="J48" s="13">
        <f>I48/H48%</f>
        <v>100.00000000000001</v>
      </c>
      <c r="K48" s="13">
        <f>SUM(K30:K43)</f>
        <v>3179</v>
      </c>
      <c r="L48" s="13">
        <f>SUM(L30:L43)</f>
        <v>3179</v>
      </c>
      <c r="M48" s="13">
        <f>L48/K48%</f>
        <v>100</v>
      </c>
      <c r="N48" s="13">
        <f>SUM(N30:N43)</f>
        <v>200</v>
      </c>
      <c r="O48" s="13">
        <f>SUM(O30:O43)</f>
        <v>200</v>
      </c>
      <c r="P48" s="13">
        <f>O48/N48%</f>
        <v>100</v>
      </c>
      <c r="Q48" s="6" t="s">
        <v>15</v>
      </c>
      <c r="R48" s="13">
        <f>SUM(R30:R43)</f>
        <v>4172</v>
      </c>
      <c r="S48" s="13">
        <f>SUM(S30:S43)</f>
        <v>4172</v>
      </c>
      <c r="T48" s="13">
        <f>S48/R48%</f>
        <v>100</v>
      </c>
      <c r="U48" s="13">
        <f>SUM(U30:U43)</f>
        <v>0</v>
      </c>
      <c r="V48" s="13">
        <f>SUM(V30:V43)</f>
        <v>0</v>
      </c>
      <c r="W48" s="13">
        <v>0</v>
      </c>
      <c r="X48" s="13">
        <f>SUM(X30:X43)</f>
        <v>1422</v>
      </c>
      <c r="Y48" s="13">
        <f>SUM(Y30:Y43)</f>
        <v>1421.86</v>
      </c>
      <c r="Z48" s="13">
        <f>Y48/X48%</f>
        <v>99.99015471167368</v>
      </c>
      <c r="AA48" s="13">
        <f>SUM(AA30:AA43)</f>
        <v>4412</v>
      </c>
      <c r="AB48" s="13">
        <f>SUM(AB30:AB43)</f>
        <v>4411.2</v>
      </c>
      <c r="AC48" s="14">
        <f>AB48/AA48%</f>
        <v>99.9818676337262</v>
      </c>
      <c r="AD48" s="13">
        <f>SUM(AD30:AD43)</f>
        <v>28109</v>
      </c>
      <c r="AE48" s="13">
        <f>SUM(AE30:AE43)</f>
        <v>28108.08</v>
      </c>
      <c r="AF48" s="13">
        <f>AE48/AD48%</f>
        <v>99.9967270269309</v>
      </c>
      <c r="AG48" s="6" t="s">
        <v>15</v>
      </c>
      <c r="AH48" s="13">
        <f>AH43+AH30</f>
        <v>1986</v>
      </c>
      <c r="AI48" s="13">
        <f>AI43+AI30</f>
        <v>1986</v>
      </c>
      <c r="AJ48" s="13">
        <f>AI48/AH48%</f>
        <v>100</v>
      </c>
      <c r="AK48" s="13">
        <f>SUM(AK16:AK47)</f>
        <v>402360</v>
      </c>
      <c r="AL48" s="13">
        <f>SUM(AL16:AL47)</f>
        <v>345661.60000000003</v>
      </c>
      <c r="AM48" s="13">
        <f>AL48/AK48%</f>
        <v>85.90853961626405</v>
      </c>
    </row>
  </sheetData>
  <sheetProtection/>
  <mergeCells count="37">
    <mergeCell ref="H3:J3"/>
    <mergeCell ref="K3:M3"/>
    <mergeCell ref="A12:G12"/>
    <mergeCell ref="A1:G1"/>
    <mergeCell ref="A3:A4"/>
    <mergeCell ref="B3:D3"/>
    <mergeCell ref="E3:G3"/>
    <mergeCell ref="AH1:AM1"/>
    <mergeCell ref="AA3:AC3"/>
    <mergeCell ref="AD3:AF3"/>
    <mergeCell ref="Q12:T12"/>
    <mergeCell ref="Q14:Q15"/>
    <mergeCell ref="N3:P3"/>
    <mergeCell ref="Q3:Q4"/>
    <mergeCell ref="Q1:W1"/>
    <mergeCell ref="AA1:AF1"/>
    <mergeCell ref="AA14:AC14"/>
    <mergeCell ref="A14:A15"/>
    <mergeCell ref="B14:D14"/>
    <mergeCell ref="E14:G14"/>
    <mergeCell ref="H14:J14"/>
    <mergeCell ref="K14:M14"/>
    <mergeCell ref="N14:P14"/>
    <mergeCell ref="AD14:AF14"/>
    <mergeCell ref="U14:W14"/>
    <mergeCell ref="X14:Z14"/>
    <mergeCell ref="U3:W3"/>
    <mergeCell ref="X3:Z3"/>
    <mergeCell ref="R14:T14"/>
    <mergeCell ref="R3:T3"/>
    <mergeCell ref="AH12:AK12"/>
    <mergeCell ref="AG3:AG4"/>
    <mergeCell ref="AG14:AG15"/>
    <mergeCell ref="AH14:AJ14"/>
    <mergeCell ref="AK14:AM14"/>
    <mergeCell ref="AH3:AJ3"/>
    <mergeCell ref="AK3:AM3"/>
  </mergeCells>
  <printOptions/>
  <pageMargins left="0.8267716535433072" right="0.1968503937007874" top="0.5905511811023623" bottom="0.3937007874015748" header="0.5118110236220472" footer="0.5118110236220472"/>
  <pageSetup horizontalDpi="600" verticalDpi="600" orientation="landscape" paperSize="9" scale="75" r:id="rId1"/>
  <headerFooter alignWithMargins="0">
    <oddFooter xml:space="preserve">&amp;RStrona    z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Gminna Administracja Placówek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Urzad</cp:lastModifiedBy>
  <cp:lastPrinted>2012-03-29T07:21:12Z</cp:lastPrinted>
  <dcterms:created xsi:type="dcterms:W3CDTF">2009-03-02T08:56:22Z</dcterms:created>
  <dcterms:modified xsi:type="dcterms:W3CDTF">2012-03-29T07:24:00Z</dcterms:modified>
  <cp:category/>
  <cp:version/>
  <cp:contentType/>
  <cp:contentStatus/>
</cp:coreProperties>
</file>